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07"/>
  <workbookPr/>
  <mc:AlternateContent xmlns:mc="http://schemas.openxmlformats.org/markup-compatibility/2006">
    <mc:Choice Requires="x15">
      <x15ac:absPath xmlns:x15ac="http://schemas.microsoft.com/office/spreadsheetml/2010/11/ac" url="https://vandalsuidaho-my.sharepoint.com/personal/cchipman_uidaho_edu/Documents/IAMP/Subaward RFP/For Review/"/>
    </mc:Choice>
  </mc:AlternateContent>
  <xr:revisionPtr revIDLastSave="272" documentId="8_{D33C1811-2488-4416-95DE-35550AC94161}" xr6:coauthVersionLast="47" xr6:coauthVersionMax="47" xr10:uidLastSave="{9ED9DA44-1F1B-4F55-9760-B5639F90EB52}"/>
  <bookViews>
    <workbookView xWindow="0" yWindow="0" windowWidth="25800" windowHeight="21000" firstSheet="1" activeTab="1" xr2:uid="{C0E890EC-73D7-4FE8-AEB5-A079F88ACCB9}"/>
  </bookViews>
  <sheets>
    <sheet name="Template for Subs" sheetId="3" r:id="rId1"/>
    <sheet name="Example" sheetId="7" r:id="rId2"/>
  </sheets>
  <definedNames>
    <definedName name="__IntlFixup" hidden="1">TRUE</definedName>
    <definedName name="__IntlFixupTable" hidden="1">#REF!</definedName>
    <definedName name="_Order1" hidden="1">0</definedName>
    <definedName name="AA.Report.Files" hidden="1">#REF!</definedName>
    <definedName name="AA.Reports.Available" hidden="1">#REF!</definedName>
    <definedName name="Database.File" hidden="1">#REF!</definedName>
    <definedName name="File.Type" hidden="1">#REF!</definedName>
    <definedName name="HTML_CodePage" hidden="1">1252</definedName>
    <definedName name="HTML_Control" hidden="1">{"'Leverage'!$B$2:$M$418"}</definedName>
    <definedName name="HTML_Description" hidden="1">""</definedName>
    <definedName name="HTML_Email" hidden="1">""</definedName>
    <definedName name="HTML_Header" hidden="1">"Leverage"</definedName>
    <definedName name="HTML_LastUpdate" hidden="1">"8/21/00"</definedName>
    <definedName name="HTML_LineAfter" hidden="1">FALSE</definedName>
    <definedName name="HTML_LineBefore" hidden="1">FALSE</definedName>
    <definedName name="HTML_Name" hidden="1">"Frank Vickers"</definedName>
    <definedName name="HTML_OBDlg2" hidden="1">TRUE</definedName>
    <definedName name="HTML_OBDlg4" hidden="1">TRUE</definedName>
    <definedName name="HTML_OS" hidden="1">0</definedName>
    <definedName name="HTML_PathFile" hidden="1">"C:\my documents\lever.htm"</definedName>
    <definedName name="HTML_Title" hidden="1">"leverage"</definedName>
    <definedName name="Show.Acct.Update.Warning" hidden="1">#REF!</definedName>
    <definedName name="Show.MDB.Update.Warning" hidden="1">#REF!</definedName>
    <definedName name="solver_adj" localSheetId="1" hidden="1">Example!#REF!</definedName>
    <definedName name="solver_adj" localSheetId="0" hidden="1">'Template for Subs'!#REF!</definedName>
    <definedName name="solver_cvg" localSheetId="1" hidden="1">0.0001</definedName>
    <definedName name="solver_cvg" localSheetId="0" hidden="1">0.0001</definedName>
    <definedName name="solver_drv" localSheetId="1" hidden="1">1</definedName>
    <definedName name="solver_drv" localSheetId="0" hidden="1">1</definedName>
    <definedName name="solver_eng" localSheetId="1" hidden="1">1</definedName>
    <definedName name="solver_eng" localSheetId="0" hidden="1">1</definedName>
    <definedName name="solver_est" localSheetId="1" hidden="1">1</definedName>
    <definedName name="solver_est" localSheetId="0" hidden="1">1</definedName>
    <definedName name="solver_itr" localSheetId="1" hidden="1">2147483647</definedName>
    <definedName name="solver_itr" localSheetId="0" hidden="1">2147483647</definedName>
    <definedName name="solver_mip" localSheetId="1" hidden="1">2147483647</definedName>
    <definedName name="solver_mip" localSheetId="0" hidden="1">2147483647</definedName>
    <definedName name="solver_mni" localSheetId="1" hidden="1">30</definedName>
    <definedName name="solver_mni" localSheetId="0" hidden="1">30</definedName>
    <definedName name="solver_mrt" localSheetId="1" hidden="1">0.075</definedName>
    <definedName name="solver_mrt" localSheetId="0" hidden="1">0.075</definedName>
    <definedName name="solver_msl" localSheetId="1" hidden="1">2</definedName>
    <definedName name="solver_msl" localSheetId="0" hidden="1">2</definedName>
    <definedName name="solver_neg" localSheetId="1" hidden="1">1</definedName>
    <definedName name="solver_neg" localSheetId="0" hidden="1">1</definedName>
    <definedName name="solver_nod" localSheetId="1" hidden="1">2147483647</definedName>
    <definedName name="solver_nod" localSheetId="0" hidden="1">2147483647</definedName>
    <definedName name="solver_num" localSheetId="1" hidden="1">0</definedName>
    <definedName name="solver_num" localSheetId="0" hidden="1">0</definedName>
    <definedName name="solver_nwt" localSheetId="1" hidden="1">1</definedName>
    <definedName name="solver_nwt" localSheetId="0" hidden="1">1</definedName>
    <definedName name="solver_opt" localSheetId="1" hidden="1">Example!$O$70</definedName>
    <definedName name="solver_opt" localSheetId="0" hidden="1">'Template for Subs'!$N$68</definedName>
    <definedName name="solver_pre" localSheetId="1" hidden="1">0.000001</definedName>
    <definedName name="solver_pre" localSheetId="0" hidden="1">0.000001</definedName>
    <definedName name="solver_rbv" localSheetId="1" hidden="1">1</definedName>
    <definedName name="solver_rbv" localSheetId="0" hidden="1">1</definedName>
    <definedName name="solver_rlx" localSheetId="1" hidden="1">2</definedName>
    <definedName name="solver_rlx" localSheetId="0" hidden="1">2</definedName>
    <definedName name="solver_rsd" localSheetId="1" hidden="1">0</definedName>
    <definedName name="solver_rsd" localSheetId="0" hidden="1">0</definedName>
    <definedName name="solver_scl" localSheetId="1" hidden="1">1</definedName>
    <definedName name="solver_scl" localSheetId="0" hidden="1">1</definedName>
    <definedName name="solver_sho" localSheetId="1" hidden="1">2</definedName>
    <definedName name="solver_sho" localSheetId="0" hidden="1">2</definedName>
    <definedName name="solver_ssz" localSheetId="1" hidden="1">100</definedName>
    <definedName name="solver_ssz" localSheetId="0" hidden="1">100</definedName>
    <definedName name="solver_tim" localSheetId="1" hidden="1">2147483647</definedName>
    <definedName name="solver_tim" localSheetId="0" hidden="1">2147483647</definedName>
    <definedName name="solver_tol" localSheetId="1" hidden="1">0.01</definedName>
    <definedName name="solver_tol" localSheetId="0" hidden="1">0.01</definedName>
    <definedName name="solver_typ" localSheetId="1" hidden="1">3</definedName>
    <definedName name="solver_typ" localSheetId="0" hidden="1">3</definedName>
    <definedName name="solver_val" localSheetId="1" hidden="1">0</definedName>
    <definedName name="solver_val" localSheetId="0" hidden="1">0</definedName>
    <definedName name="solver_ver" localSheetId="1" hidden="1">3</definedName>
    <definedName name="solver_ver" localSheetId="0" hidden="1">3</definedName>
  </definedNames>
  <calcPr calcId="191028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69" i="7" l="1"/>
  <c r="L65" i="7"/>
  <c r="K65" i="7"/>
  <c r="J65" i="7"/>
  <c r="I65" i="7"/>
  <c r="H65" i="7"/>
  <c r="K63" i="7"/>
  <c r="J63" i="7"/>
  <c r="I63" i="7"/>
  <c r="H63" i="7"/>
  <c r="L63" i="7"/>
  <c r="H57" i="7"/>
  <c r="H59" i="7" s="1"/>
  <c r="H67" i="7" s="1"/>
  <c r="B13" i="7"/>
  <c r="E9" i="7"/>
  <c r="I9" i="7" s="1"/>
  <c r="I13" i="7" s="1"/>
  <c r="L23" i="7"/>
  <c r="K47" i="7"/>
  <c r="J47" i="7"/>
  <c r="I47" i="7"/>
  <c r="H47" i="7"/>
  <c r="L45" i="7"/>
  <c r="L47" i="7" s="1"/>
  <c r="H42" i="7"/>
  <c r="L40" i="7"/>
  <c r="L42" i="7" s="1"/>
  <c r="K32" i="7"/>
  <c r="J32" i="7"/>
  <c r="I32" i="7"/>
  <c r="L29" i="7"/>
  <c r="H28" i="7"/>
  <c r="L28" i="7" s="1"/>
  <c r="H27" i="7"/>
  <c r="L27" i="7" s="1"/>
  <c r="H26" i="7"/>
  <c r="L26" i="7" s="1"/>
  <c r="H30" i="7"/>
  <c r="L30" i="7" s="1"/>
  <c r="K18" i="7"/>
  <c r="K20" i="7" s="1"/>
  <c r="J18" i="7"/>
  <c r="J20" i="7" s="1"/>
  <c r="I18" i="7"/>
  <c r="I20" i="7" s="1"/>
  <c r="H18" i="7"/>
  <c r="H20" i="7" s="1"/>
  <c r="K57" i="7"/>
  <c r="K59" i="7" s="1"/>
  <c r="K67" i="7" s="1"/>
  <c r="J57" i="7"/>
  <c r="J59" i="7" s="1"/>
  <c r="J67" i="7" s="1"/>
  <c r="I57" i="7"/>
  <c r="I59" i="7" s="1"/>
  <c r="I67" i="7" s="1"/>
  <c r="K42" i="7"/>
  <c r="J42" i="7"/>
  <c r="I42" i="7"/>
  <c r="K37" i="7"/>
  <c r="J37" i="7"/>
  <c r="I37" i="7"/>
  <c r="H37" i="7"/>
  <c r="L35" i="7"/>
  <c r="L37" i="7" s="1"/>
  <c r="G59" i="3"/>
  <c r="G63" i="3" s="1"/>
  <c r="K57" i="3"/>
  <c r="J57" i="3"/>
  <c r="J59" i="3" s="1"/>
  <c r="J63" i="3" s="1"/>
  <c r="J65" i="3" s="1"/>
  <c r="J67" i="3" s="1"/>
  <c r="I57" i="3"/>
  <c r="I59" i="3" s="1"/>
  <c r="I63" i="3" s="1"/>
  <c r="I65" i="3" s="1"/>
  <c r="I67" i="3" s="1"/>
  <c r="H57" i="3"/>
  <c r="H59" i="3" s="1"/>
  <c r="H63" i="3" s="1"/>
  <c r="H65" i="3" s="1"/>
  <c r="H67" i="3" s="1"/>
  <c r="G57" i="3"/>
  <c r="M63" i="7" l="1"/>
  <c r="L32" i="7"/>
  <c r="M47" i="7"/>
  <c r="H9" i="7"/>
  <c r="H11" i="7" s="1"/>
  <c r="J9" i="7"/>
  <c r="M37" i="7"/>
  <c r="M42" i="7"/>
  <c r="L57" i="7"/>
  <c r="H32" i="7"/>
  <c r="I15" i="7"/>
  <c r="G65" i="3"/>
  <c r="K63" i="3"/>
  <c r="K59" i="3"/>
  <c r="I11" i="7"/>
  <c r="L18" i="7"/>
  <c r="L20" i="7" s="1"/>
  <c r="M20" i="7" s="1"/>
  <c r="J23" i="3"/>
  <c r="I23" i="3"/>
  <c r="H23" i="3"/>
  <c r="G23" i="3"/>
  <c r="J32" i="3"/>
  <c r="J35" i="3" s="1"/>
  <c r="J37" i="3" s="1"/>
  <c r="J40" i="3" s="1"/>
  <c r="J42" i="3" s="1"/>
  <c r="J45" i="3" s="1"/>
  <c r="I32" i="3"/>
  <c r="I35" i="3" s="1"/>
  <c r="I37" i="3" s="1"/>
  <c r="I40" i="3" s="1"/>
  <c r="I42" i="3" s="1"/>
  <c r="I45" i="3" s="1"/>
  <c r="H32" i="3"/>
  <c r="H35" i="3" s="1"/>
  <c r="H37" i="3" s="1"/>
  <c r="H40" i="3" s="1"/>
  <c r="H42" i="3" s="1"/>
  <c r="H45" i="3" s="1"/>
  <c r="G32" i="3"/>
  <c r="G35" i="3" s="1"/>
  <c r="K30" i="3"/>
  <c r="K29" i="3"/>
  <c r="G18" i="3"/>
  <c r="J16" i="3"/>
  <c r="I16" i="3"/>
  <c r="H16" i="3"/>
  <c r="J15" i="3"/>
  <c r="J18" i="3" s="1"/>
  <c r="I15" i="3"/>
  <c r="I18" i="3" s="1"/>
  <c r="H15" i="3"/>
  <c r="H18" i="3" s="1"/>
  <c r="G16" i="3"/>
  <c r="G15" i="3"/>
  <c r="K11" i="3"/>
  <c r="K10" i="3"/>
  <c r="K9" i="3"/>
  <c r="K12" i="3" s="1"/>
  <c r="M32" i="7" l="1"/>
  <c r="L59" i="7"/>
  <c r="L67" i="7" s="1"/>
  <c r="H13" i="7"/>
  <c r="H15" i="7" s="1"/>
  <c r="H51" i="7" s="1"/>
  <c r="J13" i="7"/>
  <c r="J15" i="7" s="1"/>
  <c r="K9" i="7"/>
  <c r="L9" i="7" s="1"/>
  <c r="L11" i="7" s="1"/>
  <c r="I51" i="7"/>
  <c r="K15" i="3"/>
  <c r="K16" i="3"/>
  <c r="J11" i="7"/>
  <c r="K32" i="3"/>
  <c r="K65" i="3"/>
  <c r="G67" i="3"/>
  <c r="K67" i="3" s="1"/>
  <c r="K35" i="3"/>
  <c r="K37" i="3" s="1"/>
  <c r="G37" i="3"/>
  <c r="G40" i="3" s="1"/>
  <c r="I69" i="7" l="1"/>
  <c r="M59" i="7"/>
  <c r="K13" i="7"/>
  <c r="L13" i="7" s="1"/>
  <c r="L15" i="7" s="1"/>
  <c r="K11" i="7"/>
  <c r="M11" i="7" s="1"/>
  <c r="K15" i="7"/>
  <c r="K40" i="3"/>
  <c r="K42" i="3" s="1"/>
  <c r="G42" i="3"/>
  <c r="G45" i="3" s="1"/>
  <c r="K45" i="3" s="1"/>
  <c r="J51" i="7"/>
  <c r="K18" i="3"/>
  <c r="K21" i="3" s="1"/>
  <c r="K23" i="3" s="1"/>
  <c r="M15" i="7" l="1"/>
  <c r="L51" i="7"/>
  <c r="K51" i="7"/>
  <c r="J69" i="7"/>
  <c r="M51" i="7" l="1"/>
  <c r="H69" i="7" l="1"/>
  <c r="M69" i="7" l="1"/>
  <c r="K69" i="7"/>
</calcChain>
</file>

<file path=xl/sharedStrings.xml><?xml version="1.0" encoding="utf-8"?>
<sst xmlns="http://schemas.openxmlformats.org/spreadsheetml/2006/main" count="205" uniqueCount="105">
  <si>
    <t>Budget</t>
  </si>
  <si>
    <t>IAMP Administering Partner Subaward Budget</t>
  </si>
  <si>
    <t xml:space="preserve">IAMP Timeline 
(Years starting and ending on May 1) </t>
  </si>
  <si>
    <t>Year 2</t>
  </si>
  <si>
    <t>Year 3</t>
  </si>
  <si>
    <t>Year 4</t>
  </si>
  <si>
    <t>Year 5</t>
  </si>
  <si>
    <t>11/1/2024-04/30/2025</t>
  </si>
  <si>
    <t>5/1/2025 - 4/30/2026</t>
  </si>
  <si>
    <t>5/1/2026 - 4/30/2027</t>
  </si>
  <si>
    <t>5/1/2027 - 4/30/2028</t>
  </si>
  <si>
    <t xml:space="preserve"> SF 424 Category</t>
  </si>
  <si>
    <t>IAMP Year 2</t>
  </si>
  <si>
    <t>IAMP Year 3</t>
  </si>
  <si>
    <t>IAMP Year 4</t>
  </si>
  <si>
    <t>IAMP Year 5</t>
  </si>
  <si>
    <t>Personnel Salary or Wage</t>
  </si>
  <si>
    <t>Salary Base or  Wage Rate</t>
  </si>
  <si>
    <t>PM</t>
  </si>
  <si>
    <t>%FTE</t>
  </si>
  <si>
    <t>Hours</t>
  </si>
  <si>
    <t>Subaward Y1 (partial year)</t>
  </si>
  <si>
    <t>Subaward Y2</t>
  </si>
  <si>
    <t xml:space="preserve">Subaward Y3 </t>
  </si>
  <si>
    <t>Subaward Y4</t>
  </si>
  <si>
    <t>Total</t>
  </si>
  <si>
    <t xml:space="preserve"> </t>
  </si>
  <si>
    <t>0% COLA</t>
  </si>
  <si>
    <t>2% COLA</t>
  </si>
  <si>
    <t>Title</t>
  </si>
  <si>
    <t>a</t>
  </si>
  <si>
    <t>Total Salaries or Wages</t>
  </si>
  <si>
    <t>Personnel Fringe</t>
  </si>
  <si>
    <r>
      <rPr>
        <b/>
        <sz val="10"/>
        <color rgb="FF000000"/>
        <rFont val="Arial"/>
      </rPr>
      <t>Fringe Rate</t>
    </r>
    <r>
      <rPr>
        <sz val="10"/>
        <color rgb="FF000000"/>
        <rFont val="Arial"/>
      </rPr>
      <t xml:space="preserve"> </t>
    </r>
  </si>
  <si>
    <t>Title (value given is an example)</t>
  </si>
  <si>
    <t>b</t>
  </si>
  <si>
    <t>Total Finge Benefits</t>
  </si>
  <si>
    <t>Travel</t>
  </si>
  <si>
    <t>Personnel travel</t>
  </si>
  <si>
    <t>c</t>
  </si>
  <si>
    <t>Total Travel</t>
  </si>
  <si>
    <t>d</t>
  </si>
  <si>
    <t>Equipment</t>
  </si>
  <si>
    <t>Name of equipment purchased if any over $10000</t>
  </si>
  <si>
    <t>Materials/Supplies</t>
  </si>
  <si>
    <t xml:space="preserve">Supplies, preferrably broken out </t>
  </si>
  <si>
    <t>e</t>
  </si>
  <si>
    <t>Total Materials and Supplies</t>
  </si>
  <si>
    <t>Contractual Costs</t>
  </si>
  <si>
    <t xml:space="preserve">Itemize contractual costs </t>
  </si>
  <si>
    <t>f</t>
  </si>
  <si>
    <t>Total Contractual Costs</t>
  </si>
  <si>
    <t>Construction</t>
  </si>
  <si>
    <t>Itemize construction costs</t>
  </si>
  <si>
    <t>g</t>
  </si>
  <si>
    <t>Total Construction</t>
  </si>
  <si>
    <t>Other Costs</t>
  </si>
  <si>
    <t>Itemize other costs</t>
  </si>
  <si>
    <t>h</t>
  </si>
  <si>
    <t>Total Other Costs</t>
  </si>
  <si>
    <t>Total Direct Costs</t>
  </si>
  <si>
    <t>i</t>
  </si>
  <si>
    <t>Total Direct costs (sum of items a-h)</t>
  </si>
  <si>
    <t xml:space="preserve">Costs Excluded For Calulating F&amp;A </t>
  </si>
  <si>
    <t>Items Excluded</t>
  </si>
  <si>
    <t>Total Excluded</t>
  </si>
  <si>
    <t>Totals and Indirects</t>
  </si>
  <si>
    <t>Total Direct Costs Minus Exclusions</t>
  </si>
  <si>
    <t>Rate</t>
  </si>
  <si>
    <t>j</t>
  </si>
  <si>
    <t>Indirect Costs (15% or negotiated rate) x of costs less exclusions</t>
  </si>
  <si>
    <t>k</t>
  </si>
  <si>
    <t>Total Budget (Direct + Indirect Costs)</t>
  </si>
  <si>
    <r>
      <t xml:space="preserve">Example Engagement Level 3 Budget (assuming 5 producers enrolled </t>
    </r>
    <r>
      <rPr>
        <b/>
        <sz val="14"/>
        <color rgb="FFFF0000"/>
        <rFont val="Arial"/>
        <family val="2"/>
      </rPr>
      <t>and March 1, 2025 start date</t>
    </r>
    <r>
      <rPr>
        <b/>
        <sz val="14"/>
        <rFont val="Arial"/>
        <family val="2"/>
      </rPr>
      <t>)</t>
    </r>
  </si>
  <si>
    <t>Indicates a user-entry field</t>
  </si>
  <si>
    <t>Indicates a calculated field (do not manipulate)</t>
  </si>
  <si>
    <r>
      <t xml:space="preserve">IAMP Timeline 
</t>
    </r>
    <r>
      <rPr>
        <sz val="10"/>
        <color rgb="FFFF0000"/>
        <rFont val="Arial"/>
        <family val="2"/>
      </rPr>
      <t>(Project years start May 1 and end April 30)</t>
    </r>
    <r>
      <rPr>
        <sz val="10"/>
        <color theme="1"/>
        <rFont val="Arial"/>
        <family val="2"/>
      </rPr>
      <t xml:space="preserve"> </t>
    </r>
  </si>
  <si>
    <t>PERIOD OF PERFORMANCE</t>
  </si>
  <si>
    <t>COLA = Cost of living adjustment</t>
  </si>
  <si>
    <r>
      <rPr>
        <i/>
        <sz val="10"/>
        <color rgb="FFFF0000"/>
        <rFont val="Arial"/>
      </rPr>
      <t>03/01/2025</t>
    </r>
    <r>
      <rPr>
        <i/>
        <sz val="10"/>
        <color rgb="FF000000"/>
        <rFont val="Arial"/>
      </rPr>
      <t xml:space="preserve">-04/30/2025 </t>
    </r>
  </si>
  <si>
    <r>
      <rPr>
        <sz val="10"/>
        <color rgb="FFFF0000"/>
        <rFont val="Arial"/>
        <family val="2"/>
      </rPr>
      <t>Budget</t>
    </r>
    <r>
      <rPr>
        <sz val="10"/>
        <rFont val="Arial"/>
        <family val="2"/>
      </rPr>
      <t xml:space="preserve"> Category</t>
    </r>
  </si>
  <si>
    <t>(2 project months)</t>
  </si>
  <si>
    <t>(12 project months)</t>
  </si>
  <si>
    <t>Personnel</t>
  </si>
  <si>
    <t>Salary ($ per hour)</t>
  </si>
  <si>
    <t>Months per year</t>
  </si>
  <si>
    <t>Hours per week</t>
  </si>
  <si>
    <t>Full time Hours in one year</t>
  </si>
  <si>
    <t>COLA %</t>
  </si>
  <si>
    <r>
      <t>Joe Vandal (</t>
    </r>
    <r>
      <rPr>
        <sz val="10"/>
        <color rgb="FFFF0000"/>
        <rFont val="Arial"/>
        <family val="2"/>
      </rPr>
      <t>two months</t>
    </r>
    <r>
      <rPr>
        <sz val="10"/>
        <rFont val="Arial"/>
        <family val="2"/>
      </rPr>
      <t xml:space="preserve"> in Y1)</t>
    </r>
  </si>
  <si>
    <t>Check Figures  (should be zero)</t>
  </si>
  <si>
    <t xml:space="preserve">Fringe </t>
  </si>
  <si>
    <t>Personnel travel (assuming 5 producers enrolled)</t>
  </si>
  <si>
    <t>Name of equipment purchased under $10,000 per unit</t>
  </si>
  <si>
    <t xml:space="preserve">Soil Push Probe </t>
  </si>
  <si>
    <t xml:space="preserve">Rice Knife/Grass Sickle </t>
  </si>
  <si>
    <t xml:space="preserve">Handheld digital Luggage scale </t>
  </si>
  <si>
    <t>Soil and crop sampling bags</t>
  </si>
  <si>
    <t xml:space="preserve">Soil Auger </t>
  </si>
  <si>
    <t>Total Direct Costs (sum of items a-h)</t>
  </si>
  <si>
    <r>
      <t xml:space="preserve">Costs Excluded For Calculating </t>
    </r>
    <r>
      <rPr>
        <b/>
        <sz val="10"/>
        <color rgb="FFFF0000"/>
        <rFont val="Arial"/>
        <family val="2"/>
      </rPr>
      <t>Indirect Costs</t>
    </r>
  </si>
  <si>
    <t>Equipment purchases with a per unit acquisition cost of $10,000 or more</t>
  </si>
  <si>
    <t>Total Direct Costs (item i, row 51 above, eligible for indirect costs)</t>
  </si>
  <si>
    <t xml:space="preserve">Indirect Costs (15% or negotiated rate) x of eligible direct costs </t>
  </si>
  <si>
    <t>Total Direct Costs Excluded from Indirect Cost Calculations (row 59 above)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</si>
</sst>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$&quot;#,##0_);[Red]\(&quot;$&quot;#,##0\)"/>
    <numFmt numFmtId="44" formatCode="_(&quot;$&quot;* #,##0.00_);_(&quot;$&quot;* \(#,##0.00\);_(&quot;$&quot;* &quot;-&quot;??_);_(@_)"/>
    <numFmt numFmtId="164" formatCode="&quot;$&quot;#,##0"/>
    <numFmt numFmtId="165" formatCode="mm/dd/yy"/>
    <numFmt numFmtId="166" formatCode="0.0%"/>
    <numFmt numFmtId="167" formatCode="0.000%"/>
    <numFmt numFmtId="168" formatCode="&quot;$&quot;#,##0.00"/>
  </numFmts>
  <fonts count="38">
    <font>
      <sz val="10"/>
      <name val="Arial"/>
    </font>
    <font>
      <b/>
      <sz val="10"/>
      <color rgb="FFFF000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color indexed="9"/>
      <name val="Arial"/>
      <family val="2"/>
    </font>
    <font>
      <b/>
      <sz val="12"/>
      <color theme="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i/>
      <sz val="10"/>
      <color indexed="8"/>
      <name val="Arial"/>
      <family val="2"/>
    </font>
    <font>
      <b/>
      <sz val="10"/>
      <name val="Arial"/>
      <family val="2"/>
    </font>
    <font>
      <b/>
      <sz val="8"/>
      <color rgb="FFFF0000"/>
      <name val="Arial"/>
      <family val="2"/>
    </font>
    <font>
      <b/>
      <sz val="8"/>
      <color theme="0" tint="-0.499984740745262"/>
      <name val="Arial"/>
      <family val="2"/>
    </font>
    <font>
      <sz val="10"/>
      <color theme="6" tint="-0.249977111117893"/>
      <name val="Arial"/>
      <family val="2"/>
    </font>
    <font>
      <b/>
      <sz val="10"/>
      <color theme="1"/>
      <name val="Arial"/>
      <family val="2"/>
    </font>
    <font>
      <i/>
      <sz val="10"/>
      <name val="Arial"/>
      <family val="2"/>
    </font>
    <font>
      <u/>
      <sz val="10"/>
      <color indexed="12"/>
      <name val="Arial"/>
      <family val="2"/>
    </font>
    <font>
      <b/>
      <sz val="10"/>
      <color indexed="12"/>
      <name val="Arial"/>
      <family val="2"/>
    </font>
    <font>
      <sz val="10"/>
      <color theme="1"/>
      <name val="Arial"/>
      <family val="2"/>
    </font>
    <font>
      <sz val="12"/>
      <color indexed="12"/>
      <name val="Arial"/>
      <family val="2"/>
    </font>
    <font>
      <sz val="12"/>
      <color theme="1"/>
      <name val="Arial"/>
      <family val="2"/>
    </font>
    <font>
      <sz val="11"/>
      <color indexed="8"/>
      <name val="Arial"/>
      <family val="2"/>
    </font>
    <font>
      <b/>
      <sz val="10"/>
      <color theme="0" tint="-0.249977111117893"/>
      <name val="Arial"/>
      <family val="2"/>
    </font>
    <font>
      <sz val="10"/>
      <color theme="0" tint="-0.249977111117893"/>
      <name val="Arial"/>
      <family val="2"/>
    </font>
    <font>
      <b/>
      <sz val="10"/>
      <color rgb="FF00B0F0"/>
      <name val="Arial"/>
      <family val="2"/>
    </font>
    <font>
      <sz val="10"/>
      <color rgb="FF242424"/>
      <name val="Aptos"/>
      <family val="2"/>
    </font>
    <font>
      <sz val="10"/>
      <color rgb="FF000000"/>
      <name val="Arial"/>
      <family val="2"/>
    </font>
    <font>
      <b/>
      <i/>
      <sz val="10"/>
      <name val="Arial"/>
      <family val="2"/>
    </font>
    <font>
      <b/>
      <sz val="10"/>
      <color rgb="FF000000"/>
      <name val="Arial"/>
    </font>
    <font>
      <sz val="10"/>
      <color rgb="FF000000"/>
      <name val="Arial"/>
    </font>
    <font>
      <sz val="10"/>
      <color rgb="FFFF0000"/>
      <name val="Arial"/>
      <family val="2"/>
    </font>
    <font>
      <b/>
      <sz val="14"/>
      <color rgb="FFFF0000"/>
      <name val="Arial"/>
      <family val="2"/>
    </font>
    <font>
      <i/>
      <sz val="10"/>
      <color rgb="FFFF0000"/>
      <name val="Arial"/>
    </font>
    <font>
      <i/>
      <sz val="10"/>
      <color rgb="FF000000"/>
      <name val="Arial"/>
    </font>
    <font>
      <i/>
      <sz val="10"/>
      <color indexed="8"/>
      <name val="Arial"/>
    </font>
    <font>
      <sz val="10"/>
      <name val="Arial"/>
    </font>
    <font>
      <i/>
      <sz val="10"/>
      <color theme="9"/>
      <name val="Arial"/>
      <family val="2"/>
    </font>
    <font>
      <sz val="10"/>
      <color theme="9"/>
      <name val="Arial"/>
      <family val="2"/>
    </font>
    <font>
      <b/>
      <i/>
      <sz val="10"/>
      <color theme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18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double">
        <color auto="1"/>
      </top>
      <bottom/>
      <diagonal/>
    </border>
    <border>
      <left/>
      <right/>
      <top/>
      <bottom style="double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</borders>
  <cellStyleXfs count="5">
    <xf numFmtId="0" fontId="0" fillId="0" borderId="0"/>
    <xf numFmtId="165" fontId="2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44" fontId="34" fillId="0" borderId="0" applyFont="0" applyFill="0" applyBorder="0" applyAlignment="0" applyProtection="0"/>
    <xf numFmtId="9" fontId="34" fillId="0" borderId="0" applyFont="0" applyFill="0" applyBorder="0" applyAlignment="0" applyProtection="0"/>
  </cellStyleXfs>
  <cellXfs count="128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164" fontId="2" fillId="0" borderId="0" xfId="0" applyNumberFormat="1" applyFont="1"/>
    <xf numFmtId="0" fontId="6" fillId="0" borderId="0" xfId="0" applyFont="1"/>
    <xf numFmtId="164" fontId="6" fillId="0" borderId="0" xfId="0" applyNumberFormat="1" applyFont="1"/>
    <xf numFmtId="0" fontId="6" fillId="3" borderId="1" xfId="0" applyFont="1" applyFill="1" applyBorder="1"/>
    <xf numFmtId="0" fontId="7" fillId="3" borderId="1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164" fontId="7" fillId="3" borderId="4" xfId="0" applyNumberFormat="1" applyFont="1" applyFill="1" applyBorder="1"/>
    <xf numFmtId="0" fontId="6" fillId="3" borderId="0" xfId="0" applyFont="1" applyFill="1"/>
    <xf numFmtId="0" fontId="7" fillId="3" borderId="0" xfId="0" applyFont="1" applyFill="1" applyAlignment="1">
      <alignment horizontal="center"/>
    </xf>
    <xf numFmtId="164" fontId="8" fillId="3" borderId="0" xfId="0" applyNumberFormat="1" applyFont="1" applyFill="1" applyAlignment="1">
      <alignment wrapText="1"/>
    </xf>
    <xf numFmtId="164" fontId="7" fillId="3" borderId="0" xfId="0" applyNumberFormat="1" applyFont="1" applyFill="1"/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 wrapText="1"/>
    </xf>
    <xf numFmtId="164" fontId="7" fillId="2" borderId="5" xfId="0" applyNumberFormat="1" applyFont="1" applyFill="1" applyBorder="1" applyAlignment="1" applyProtection="1">
      <alignment horizontal="center" wrapText="1"/>
      <protection locked="0"/>
    </xf>
    <xf numFmtId="164" fontId="9" fillId="2" borderId="5" xfId="0" applyNumberFormat="1" applyFont="1" applyFill="1" applyBorder="1" applyAlignment="1" applyProtection="1">
      <alignment horizontal="center"/>
      <protection locked="0"/>
    </xf>
    <xf numFmtId="0" fontId="7" fillId="0" borderId="0" xfId="0" applyFont="1"/>
    <xf numFmtId="0" fontId="7" fillId="0" borderId="0" xfId="0" applyFont="1" applyAlignment="1">
      <alignment horizontal="center"/>
    </xf>
    <xf numFmtId="164" fontId="10" fillId="0" borderId="0" xfId="0" applyNumberFormat="1" applyFont="1" applyAlignment="1" applyProtection="1">
      <alignment horizontal="center"/>
      <protection locked="0"/>
    </xf>
    <xf numFmtId="164" fontId="11" fillId="0" borderId="0" xfId="0" applyNumberFormat="1" applyFont="1" applyAlignment="1" applyProtection="1">
      <alignment horizontal="center"/>
      <protection locked="0"/>
    </xf>
    <xf numFmtId="164" fontId="7" fillId="0" borderId="0" xfId="0" applyNumberFormat="1" applyFont="1" applyAlignment="1" applyProtection="1">
      <alignment horizontal="center"/>
      <protection locked="0"/>
    </xf>
    <xf numFmtId="2" fontId="6" fillId="0" borderId="0" xfId="0" applyNumberFormat="1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166" fontId="6" fillId="0" borderId="0" xfId="0" applyNumberFormat="1" applyFont="1" applyProtection="1">
      <protection locked="0"/>
    </xf>
    <xf numFmtId="164" fontId="7" fillId="0" borderId="0" xfId="0" applyNumberFormat="1" applyFont="1"/>
    <xf numFmtId="0" fontId="7" fillId="2" borderId="0" xfId="0" applyFont="1" applyFill="1"/>
    <xf numFmtId="0" fontId="6" fillId="2" borderId="0" xfId="0" applyFont="1" applyFill="1"/>
    <xf numFmtId="164" fontId="6" fillId="2" borderId="0" xfId="0" applyNumberFormat="1" applyFont="1" applyFill="1"/>
    <xf numFmtId="164" fontId="7" fillId="2" borderId="0" xfId="0" applyNumberFormat="1" applyFont="1" applyFill="1"/>
    <xf numFmtId="0" fontId="12" fillId="0" borderId="0" xfId="0" applyFont="1"/>
    <xf numFmtId="164" fontId="12" fillId="0" borderId="0" xfId="0" applyNumberFormat="1" applyFont="1"/>
    <xf numFmtId="2" fontId="9" fillId="0" borderId="0" xfId="0" applyNumberFormat="1" applyFont="1" applyAlignment="1">
      <alignment horizontal="left"/>
    </xf>
    <xf numFmtId="2" fontId="9" fillId="0" borderId="0" xfId="0" applyNumberFormat="1" applyFont="1" applyAlignment="1">
      <alignment horizontal="right"/>
    </xf>
    <xf numFmtId="164" fontId="9" fillId="0" borderId="0" xfId="0" applyNumberFormat="1" applyFont="1" applyAlignment="1">
      <alignment horizontal="right"/>
    </xf>
    <xf numFmtId="0" fontId="13" fillId="0" borderId="0" xfId="0" applyFont="1"/>
    <xf numFmtId="164" fontId="9" fillId="0" borderId="0" xfId="0" applyNumberFormat="1" applyFont="1"/>
    <xf numFmtId="0" fontId="9" fillId="0" borderId="0" xfId="0" applyFont="1"/>
    <xf numFmtId="164" fontId="7" fillId="2" borderId="6" xfId="0" applyNumberFormat="1" applyFont="1" applyFill="1" applyBorder="1"/>
    <xf numFmtId="164" fontId="6" fillId="0" borderId="0" xfId="0" applyNumberFormat="1" applyFont="1" applyProtection="1">
      <protection locked="0"/>
    </xf>
    <xf numFmtId="0" fontId="14" fillId="0" borderId="0" xfId="0" applyFont="1"/>
    <xf numFmtId="0" fontId="14" fillId="0" borderId="0" xfId="0" quotePrefix="1" applyFont="1"/>
    <xf numFmtId="0" fontId="17" fillId="0" borderId="0" xfId="2" applyFont="1" applyAlignment="1" applyProtection="1">
      <alignment horizontal="left" vertical="center"/>
    </xf>
    <xf numFmtId="0" fontId="16" fillId="0" borderId="0" xfId="2" applyFont="1" applyAlignment="1" applyProtection="1">
      <alignment horizontal="center" vertical="center"/>
    </xf>
    <xf numFmtId="164" fontId="13" fillId="0" borderId="0" xfId="2" applyNumberFormat="1" applyFont="1" applyAlignment="1" applyProtection="1">
      <alignment horizontal="right" vertical="center"/>
    </xf>
    <xf numFmtId="0" fontId="18" fillId="0" borderId="0" xfId="2" applyFont="1" applyAlignment="1" applyProtection="1">
      <alignment horizontal="center" vertical="center"/>
    </xf>
    <xf numFmtId="164" fontId="19" fillId="0" borderId="0" xfId="2" applyNumberFormat="1" applyFont="1" applyAlignment="1" applyProtection="1">
      <alignment horizontal="right" vertical="center"/>
    </xf>
    <xf numFmtId="164" fontId="20" fillId="0" borderId="0" xfId="0" applyNumberFormat="1" applyFont="1"/>
    <xf numFmtId="0" fontId="21" fillId="0" borderId="0" xfId="0" applyFont="1"/>
    <xf numFmtId="167" fontId="21" fillId="0" borderId="0" xfId="0" applyNumberFormat="1" applyFont="1"/>
    <xf numFmtId="164" fontId="21" fillId="0" borderId="0" xfId="0" applyNumberFormat="1" applyFont="1"/>
    <xf numFmtId="0" fontId="22" fillId="0" borderId="0" xfId="0" applyFont="1"/>
    <xf numFmtId="164" fontId="22" fillId="0" borderId="0" xfId="0" applyNumberFormat="1" applyFont="1"/>
    <xf numFmtId="164" fontId="23" fillId="0" borderId="0" xfId="0" applyNumberFormat="1" applyFont="1"/>
    <xf numFmtId="2" fontId="2" fillId="0" borderId="0" xfId="0" applyNumberFormat="1" applyFont="1"/>
    <xf numFmtId="168" fontId="2" fillId="0" borderId="0" xfId="0" applyNumberFormat="1" applyFont="1"/>
    <xf numFmtId="164" fontId="7" fillId="2" borderId="5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/>
    </xf>
    <xf numFmtId="6" fontId="24" fillId="0" borderId="0" xfId="0" applyNumberFormat="1" applyFont="1"/>
    <xf numFmtId="0" fontId="9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164" fontId="8" fillId="3" borderId="0" xfId="0" applyNumberFormat="1" applyFont="1" applyFill="1" applyAlignment="1">
      <alignment horizontal="center" wrapText="1"/>
    </xf>
    <xf numFmtId="0" fontId="17" fillId="0" borderId="0" xfId="0" applyFont="1"/>
    <xf numFmtId="0" fontId="17" fillId="0" borderId="0" xfId="0" applyFont="1" applyAlignment="1">
      <alignment horizontal="right"/>
    </xf>
    <xf numFmtId="164" fontId="17" fillId="0" borderId="0" xfId="0" applyNumberFormat="1" applyFont="1" applyAlignment="1">
      <alignment horizontal="center"/>
    </xf>
    <xf numFmtId="164" fontId="17" fillId="0" borderId="0" xfId="0" applyNumberFormat="1" applyFont="1"/>
    <xf numFmtId="0" fontId="5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25" fillId="0" borderId="0" xfId="0" applyFont="1"/>
    <xf numFmtId="0" fontId="26" fillId="0" borderId="0" xfId="0" applyFont="1"/>
    <xf numFmtId="164" fontId="7" fillId="5" borderId="9" xfId="0" applyNumberFormat="1" applyFont="1" applyFill="1" applyBorder="1"/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3" fillId="3" borderId="0" xfId="0" applyFont="1" applyFill="1" applyAlignment="1">
      <alignment horizontal="centerContinuous" vertical="center"/>
    </xf>
    <xf numFmtId="0" fontId="4" fillId="3" borderId="0" xfId="0" applyFont="1" applyFill="1" applyAlignment="1">
      <alignment horizontal="centerContinuous" vertical="center"/>
    </xf>
    <xf numFmtId="164" fontId="4" fillId="3" borderId="0" xfId="0" applyNumberFormat="1" applyFont="1" applyFill="1" applyAlignment="1">
      <alignment horizontal="centerContinuous" vertical="center"/>
    </xf>
    <xf numFmtId="0" fontId="3" fillId="2" borderId="10" xfId="0" applyFont="1" applyFill="1" applyBorder="1" applyAlignment="1">
      <alignment horizontal="centerContinuous" vertical="center"/>
    </xf>
    <xf numFmtId="0" fontId="4" fillId="2" borderId="11" xfId="0" applyFont="1" applyFill="1" applyBorder="1" applyAlignment="1">
      <alignment horizontal="centerContinuous" vertical="center"/>
    </xf>
    <xf numFmtId="164" fontId="4" fillId="2" borderId="11" xfId="0" applyNumberFormat="1" applyFont="1" applyFill="1" applyBorder="1" applyAlignment="1">
      <alignment horizontal="centerContinuous" vertical="center"/>
    </xf>
    <xf numFmtId="164" fontId="4" fillId="2" borderId="12" xfId="0" applyNumberFormat="1" applyFont="1" applyFill="1" applyBorder="1" applyAlignment="1">
      <alignment horizontal="centerContinuous" vertical="center"/>
    </xf>
    <xf numFmtId="0" fontId="3" fillId="2" borderId="13" xfId="0" applyFont="1" applyFill="1" applyBorder="1" applyAlignment="1">
      <alignment horizontal="centerContinuous" vertical="center"/>
    </xf>
    <xf numFmtId="0" fontId="4" fillId="2" borderId="14" xfId="0" applyFont="1" applyFill="1" applyBorder="1" applyAlignment="1">
      <alignment horizontal="centerContinuous" vertical="center"/>
    </xf>
    <xf numFmtId="164" fontId="4" fillId="2" borderId="14" xfId="0" applyNumberFormat="1" applyFont="1" applyFill="1" applyBorder="1" applyAlignment="1">
      <alignment horizontal="centerContinuous" vertical="center"/>
    </xf>
    <xf numFmtId="164" fontId="4" fillId="2" borderId="15" xfId="0" applyNumberFormat="1" applyFont="1" applyFill="1" applyBorder="1" applyAlignment="1">
      <alignment horizontal="centerContinuous" vertical="center"/>
    </xf>
    <xf numFmtId="164" fontId="8" fillId="3" borderId="2" xfId="0" applyNumberFormat="1" applyFont="1" applyFill="1" applyBorder="1" applyAlignment="1">
      <alignment horizontal="center" wrapText="1"/>
    </xf>
    <xf numFmtId="164" fontId="8" fillId="3" borderId="3" xfId="0" applyNumberFormat="1" applyFont="1" applyFill="1" applyBorder="1" applyAlignment="1">
      <alignment horizontal="center" wrapText="1"/>
    </xf>
    <xf numFmtId="0" fontId="17" fillId="0" borderId="0" xfId="0" applyFont="1" applyAlignment="1">
      <alignment horizontal="center" wrapText="1"/>
    </xf>
    <xf numFmtId="0" fontId="27" fillId="2" borderId="5" xfId="0" applyFont="1" applyFill="1" applyBorder="1" applyAlignment="1">
      <alignment horizontal="center" wrapText="1"/>
    </xf>
    <xf numFmtId="164" fontId="7" fillId="5" borderId="9" xfId="0" applyNumberFormat="1" applyFont="1" applyFill="1" applyBorder="1" applyAlignment="1">
      <alignment horizontal="center"/>
    </xf>
    <xf numFmtId="9" fontId="2" fillId="0" borderId="0" xfId="0" applyNumberFormat="1" applyFont="1" applyAlignment="1">
      <alignment horizontal="center"/>
    </xf>
    <xf numFmtId="164" fontId="7" fillId="2" borderId="6" xfId="0" applyNumberFormat="1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 vertical="center"/>
    </xf>
    <xf numFmtId="0" fontId="29" fillId="3" borderId="1" xfId="0" applyFont="1" applyFill="1" applyBorder="1"/>
    <xf numFmtId="164" fontId="33" fillId="3" borderId="2" xfId="0" applyNumberFormat="1" applyFont="1" applyFill="1" applyBorder="1" applyAlignment="1">
      <alignment horizontal="center" wrapText="1"/>
    </xf>
    <xf numFmtId="164" fontId="35" fillId="3" borderId="0" xfId="0" applyNumberFormat="1" applyFont="1" applyFill="1" applyAlignment="1">
      <alignment horizontal="center" wrapText="1"/>
    </xf>
    <xf numFmtId="0" fontId="3" fillId="2" borderId="11" xfId="0" applyFont="1" applyFill="1" applyBorder="1" applyAlignment="1">
      <alignment horizontal="center" vertical="center"/>
    </xf>
    <xf numFmtId="0" fontId="2" fillId="5" borderId="0" xfId="0" applyFont="1" applyFill="1"/>
    <xf numFmtId="9" fontId="11" fillId="5" borderId="0" xfId="4" applyFont="1" applyFill="1" applyAlignment="1" applyProtection="1">
      <alignment horizontal="center"/>
      <protection locked="0"/>
    </xf>
    <xf numFmtId="0" fontId="14" fillId="5" borderId="0" xfId="0" applyFont="1" applyFill="1"/>
    <xf numFmtId="164" fontId="2" fillId="5" borderId="0" xfId="0" applyNumberFormat="1" applyFont="1" applyFill="1" applyAlignment="1">
      <alignment horizontal="center"/>
    </xf>
    <xf numFmtId="0" fontId="2" fillId="5" borderId="0" xfId="0" applyFont="1" applyFill="1" applyAlignment="1">
      <alignment horizontal="center"/>
    </xf>
    <xf numFmtId="0" fontId="6" fillId="5" borderId="0" xfId="0" applyFont="1" applyFill="1"/>
    <xf numFmtId="0" fontId="36" fillId="5" borderId="0" xfId="0" applyFont="1" applyFill="1"/>
    <xf numFmtId="0" fontId="25" fillId="5" borderId="0" xfId="0" applyFont="1" applyFill="1"/>
    <xf numFmtId="166" fontId="2" fillId="5" borderId="0" xfId="0" applyNumberFormat="1" applyFont="1" applyFill="1"/>
    <xf numFmtId="164" fontId="6" fillId="5" borderId="0" xfId="0" applyNumberFormat="1" applyFont="1" applyFill="1" applyAlignment="1">
      <alignment horizontal="center"/>
    </xf>
    <xf numFmtId="0" fontId="35" fillId="5" borderId="0" xfId="0" applyFont="1" applyFill="1"/>
    <xf numFmtId="164" fontId="6" fillId="6" borderId="0" xfId="0" applyNumberFormat="1" applyFont="1" applyFill="1" applyAlignment="1">
      <alignment horizontal="center"/>
    </xf>
    <xf numFmtId="164" fontId="7" fillId="6" borderId="0" xfId="0" applyNumberFormat="1" applyFont="1" applyFill="1" applyAlignment="1">
      <alignment horizontal="center"/>
    </xf>
    <xf numFmtId="0" fontId="2" fillId="6" borderId="0" xfId="0" applyFont="1" applyFill="1"/>
    <xf numFmtId="164" fontId="7" fillId="6" borderId="9" xfId="0" applyNumberFormat="1" applyFont="1" applyFill="1" applyBorder="1"/>
    <xf numFmtId="164" fontId="7" fillId="6" borderId="9" xfId="0" applyNumberFormat="1" applyFont="1" applyFill="1" applyBorder="1" applyAlignment="1">
      <alignment horizontal="center"/>
    </xf>
    <xf numFmtId="0" fontId="37" fillId="0" borderId="0" xfId="2" applyFont="1" applyAlignment="1" applyProtection="1">
      <alignment horizontal="left" vertical="center"/>
    </xf>
    <xf numFmtId="44" fontId="13" fillId="6" borderId="0" xfId="3" applyFont="1" applyFill="1" applyAlignment="1" applyProtection="1">
      <alignment horizontal="left" vertical="center"/>
    </xf>
    <xf numFmtId="164" fontId="2" fillId="6" borderId="0" xfId="0" applyNumberFormat="1" applyFont="1" applyFill="1"/>
    <xf numFmtId="0" fontId="12" fillId="6" borderId="0" xfId="0" applyFont="1" applyFill="1"/>
    <xf numFmtId="0" fontId="9" fillId="6" borderId="0" xfId="0" applyFont="1" applyFill="1"/>
    <xf numFmtId="0" fontId="7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horizontal="left" vertical="center"/>
    </xf>
    <xf numFmtId="0" fontId="0" fillId="4" borderId="8" xfId="0" applyFill="1" applyBorder="1" applyAlignment="1">
      <alignment horizontal="left" vertical="center"/>
    </xf>
    <xf numFmtId="164" fontId="36" fillId="0" borderId="17" xfId="0" applyNumberFormat="1" applyFont="1" applyBorder="1" applyAlignment="1">
      <alignment horizontal="center"/>
    </xf>
  </cellXfs>
  <cellStyles count="5">
    <cellStyle name="Currency" xfId="3" builtinId="4"/>
    <cellStyle name="Date_simple" xfId="1" xr:uid="{7CD4E844-97EE-4A54-9B79-493E2EA2CC1B}"/>
    <cellStyle name="Hyperlink" xfId="2" builtinId="8"/>
    <cellStyle name="Normal" xfId="0" builtinId="0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'Template for Subs'!$B$8</c:f>
              <c:strCache>
                <c:ptCount val="1"/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A92-C649-AC02-EFE0A7778F4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A92-C649-AC02-EFE0A7778F4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A92-C649-AC02-EFE0A7778F4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A92-C649-AC02-EFE0A7778F4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A92-C649-AC02-EFE0A7778F4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AA92-C649-AC02-EFE0A7778F43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AA92-C649-AC02-EFE0A7778F43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AA92-C649-AC02-EFE0A7778F43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AA92-C649-AC02-EFE0A7778F43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AA92-C649-AC02-EFE0A7778F43}"/>
              </c:ext>
            </c:extLst>
          </c:dPt>
          <c:cat>
            <c:strRef>
              <c:f>'Template for Subs'!$C$1:$K$7</c:f>
              <c:strCache>
                <c:ptCount val="63"/>
                <c:pt idx="6">
                  <c:v>Salary Base or  Wage Rate</c:v>
                </c:pt>
                <c:pt idx="13">
                  <c:v>PM</c:v>
                </c:pt>
                <c:pt idx="20">
                  <c:v>%FTE</c:v>
                </c:pt>
                <c:pt idx="27">
                  <c:v>Hours</c:v>
                </c:pt>
                <c:pt idx="31">
                  <c:v>Year 2</c:v>
                </c:pt>
                <c:pt idx="32">
                  <c:v>11/1/2024-04/30/2025</c:v>
                </c:pt>
                <c:pt idx="33">
                  <c:v>IAMP Year 2</c:v>
                </c:pt>
                <c:pt idx="34">
                  <c:v>Subaward Y1 (partial year)</c:v>
                </c:pt>
                <c:pt idx="38">
                  <c:v>Year 3</c:v>
                </c:pt>
                <c:pt idx="39">
                  <c:v>5/1/2025 - 4/30/2026</c:v>
                </c:pt>
                <c:pt idx="40">
                  <c:v>IAMP Year 3</c:v>
                </c:pt>
                <c:pt idx="41">
                  <c:v>Subaward Y2</c:v>
                </c:pt>
                <c:pt idx="45">
                  <c:v>Year 4</c:v>
                </c:pt>
                <c:pt idx="46">
                  <c:v>5/1/2026 - 4/30/2027</c:v>
                </c:pt>
                <c:pt idx="47">
                  <c:v>IAMP Year 4</c:v>
                </c:pt>
                <c:pt idx="48">
                  <c:v>Subaward Y3 </c:v>
                </c:pt>
                <c:pt idx="52">
                  <c:v>Year 5</c:v>
                </c:pt>
                <c:pt idx="53">
                  <c:v>5/1/2027 - 4/30/2028</c:v>
                </c:pt>
                <c:pt idx="54">
                  <c:v>IAMP Year 5</c:v>
                </c:pt>
                <c:pt idx="55">
                  <c:v>Subaward Y4</c:v>
                </c:pt>
                <c:pt idx="62">
                  <c:v>Total</c:v>
                </c:pt>
              </c:strCache>
            </c:strRef>
          </c:cat>
          <c:val>
            <c:numRef>
              <c:f>'Template for Subs'!$C$8:$K$8</c:f>
              <c:numCache>
                <c:formatCode>General</c:formatCode>
                <c:ptCount val="9"/>
                <c:pt idx="0">
                  <c:v>0</c:v>
                </c:pt>
                <c:pt idx="4" formatCode="&quot;$&quot;#,##0">
                  <c:v>0</c:v>
                </c:pt>
                <c:pt idx="5" formatCode="&quot;$&quot;#,##0">
                  <c:v>0</c:v>
                </c:pt>
                <c:pt idx="6" formatCode="&quot;$&quot;#,##0">
                  <c:v>0</c:v>
                </c:pt>
                <c:pt idx="7" formatCode="&quot;$&quot;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AA92-C649-AC02-EFE0A7778F43}"/>
            </c:ext>
          </c:extLst>
        </c:ser>
        <c:ser>
          <c:idx val="1"/>
          <c:order val="1"/>
          <c:tx>
            <c:strRef>
              <c:f>'Template for Subs'!#REF!</c:f>
              <c:strCache>
                <c:ptCount val="1"/>
                <c:pt idx="0">
                  <c:v>#REF!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6-AA92-C649-AC02-EFE0A7778F43}"/>
              </c:ext>
            </c:extLst>
          </c:dPt>
          <c:cat>
            <c:strRef>
              <c:f>'Template for Subs'!$C$1:$K$7</c:f>
              <c:strCache>
                <c:ptCount val="63"/>
                <c:pt idx="6">
                  <c:v>Salary Base or  Wage Rate</c:v>
                </c:pt>
                <c:pt idx="13">
                  <c:v>PM</c:v>
                </c:pt>
                <c:pt idx="20">
                  <c:v>%FTE</c:v>
                </c:pt>
                <c:pt idx="27">
                  <c:v>Hours</c:v>
                </c:pt>
                <c:pt idx="31">
                  <c:v>Year 2</c:v>
                </c:pt>
                <c:pt idx="32">
                  <c:v>11/1/2024-04/30/2025</c:v>
                </c:pt>
                <c:pt idx="33">
                  <c:v>IAMP Year 2</c:v>
                </c:pt>
                <c:pt idx="34">
                  <c:v>Subaward Y1 (partial year)</c:v>
                </c:pt>
                <c:pt idx="38">
                  <c:v>Year 3</c:v>
                </c:pt>
                <c:pt idx="39">
                  <c:v>5/1/2025 - 4/30/2026</c:v>
                </c:pt>
                <c:pt idx="40">
                  <c:v>IAMP Year 3</c:v>
                </c:pt>
                <c:pt idx="41">
                  <c:v>Subaward Y2</c:v>
                </c:pt>
                <c:pt idx="45">
                  <c:v>Year 4</c:v>
                </c:pt>
                <c:pt idx="46">
                  <c:v>5/1/2026 - 4/30/2027</c:v>
                </c:pt>
                <c:pt idx="47">
                  <c:v>IAMP Year 4</c:v>
                </c:pt>
                <c:pt idx="48">
                  <c:v>Subaward Y3 </c:v>
                </c:pt>
                <c:pt idx="52">
                  <c:v>Year 5</c:v>
                </c:pt>
                <c:pt idx="53">
                  <c:v>5/1/2027 - 4/30/2028</c:v>
                </c:pt>
                <c:pt idx="54">
                  <c:v>IAMP Year 5</c:v>
                </c:pt>
                <c:pt idx="55">
                  <c:v>Subaward Y4</c:v>
                </c:pt>
                <c:pt idx="62">
                  <c:v>Total</c:v>
                </c:pt>
              </c:strCache>
            </c:strRef>
          </c:cat>
          <c:val>
            <c:numRef>
              <c:f>'Template for Subs'!#REF!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9-AA92-C649-AC02-EFE0A7778F43}"/>
            </c:ext>
          </c:extLst>
        </c:ser>
        <c:ser>
          <c:idx val="2"/>
          <c:order val="2"/>
          <c:tx>
            <c:strRef>
              <c:f>'Template for Subs'!#REF!</c:f>
              <c:strCache>
                <c:ptCount val="1"/>
                <c:pt idx="0">
                  <c:v>#REF!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B-AA92-C649-AC02-EFE0A7778F43}"/>
              </c:ext>
            </c:extLst>
          </c:dPt>
          <c:cat>
            <c:strRef>
              <c:f>'Template for Subs'!$C$1:$K$7</c:f>
              <c:strCache>
                <c:ptCount val="63"/>
                <c:pt idx="6">
                  <c:v>Salary Base or  Wage Rate</c:v>
                </c:pt>
                <c:pt idx="13">
                  <c:v>PM</c:v>
                </c:pt>
                <c:pt idx="20">
                  <c:v>%FTE</c:v>
                </c:pt>
                <c:pt idx="27">
                  <c:v>Hours</c:v>
                </c:pt>
                <c:pt idx="31">
                  <c:v>Year 2</c:v>
                </c:pt>
                <c:pt idx="32">
                  <c:v>11/1/2024-04/30/2025</c:v>
                </c:pt>
                <c:pt idx="33">
                  <c:v>IAMP Year 2</c:v>
                </c:pt>
                <c:pt idx="34">
                  <c:v>Subaward Y1 (partial year)</c:v>
                </c:pt>
                <c:pt idx="38">
                  <c:v>Year 3</c:v>
                </c:pt>
                <c:pt idx="39">
                  <c:v>5/1/2025 - 4/30/2026</c:v>
                </c:pt>
                <c:pt idx="40">
                  <c:v>IAMP Year 3</c:v>
                </c:pt>
                <c:pt idx="41">
                  <c:v>Subaward Y2</c:v>
                </c:pt>
                <c:pt idx="45">
                  <c:v>Year 4</c:v>
                </c:pt>
                <c:pt idx="46">
                  <c:v>5/1/2026 - 4/30/2027</c:v>
                </c:pt>
                <c:pt idx="47">
                  <c:v>IAMP Year 4</c:v>
                </c:pt>
                <c:pt idx="48">
                  <c:v>Subaward Y3 </c:v>
                </c:pt>
                <c:pt idx="52">
                  <c:v>Year 5</c:v>
                </c:pt>
                <c:pt idx="53">
                  <c:v>5/1/2027 - 4/30/2028</c:v>
                </c:pt>
                <c:pt idx="54">
                  <c:v>IAMP Year 5</c:v>
                </c:pt>
                <c:pt idx="55">
                  <c:v>Subaward Y4</c:v>
                </c:pt>
                <c:pt idx="62">
                  <c:v>Total</c:v>
                </c:pt>
              </c:strCache>
            </c:strRef>
          </c:cat>
          <c:val>
            <c:numRef>
              <c:f>'Template for Subs'!#REF!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E-AA92-C649-AC02-EFE0A7778F43}"/>
            </c:ext>
          </c:extLst>
        </c:ser>
        <c:ser>
          <c:idx val="3"/>
          <c:order val="3"/>
          <c:tx>
            <c:strRef>
              <c:f>'Template for Subs'!#REF!</c:f>
              <c:strCache>
                <c:ptCount val="1"/>
                <c:pt idx="0">
                  <c:v>#REF!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0-AA92-C649-AC02-EFE0A7778F43}"/>
              </c:ext>
            </c:extLst>
          </c:dPt>
          <c:cat>
            <c:strRef>
              <c:f>'Template for Subs'!$C$1:$K$7</c:f>
              <c:strCache>
                <c:ptCount val="63"/>
                <c:pt idx="6">
                  <c:v>Salary Base or  Wage Rate</c:v>
                </c:pt>
                <c:pt idx="13">
                  <c:v>PM</c:v>
                </c:pt>
                <c:pt idx="20">
                  <c:v>%FTE</c:v>
                </c:pt>
                <c:pt idx="27">
                  <c:v>Hours</c:v>
                </c:pt>
                <c:pt idx="31">
                  <c:v>Year 2</c:v>
                </c:pt>
                <c:pt idx="32">
                  <c:v>11/1/2024-04/30/2025</c:v>
                </c:pt>
                <c:pt idx="33">
                  <c:v>IAMP Year 2</c:v>
                </c:pt>
                <c:pt idx="34">
                  <c:v>Subaward Y1 (partial year)</c:v>
                </c:pt>
                <c:pt idx="38">
                  <c:v>Year 3</c:v>
                </c:pt>
                <c:pt idx="39">
                  <c:v>5/1/2025 - 4/30/2026</c:v>
                </c:pt>
                <c:pt idx="40">
                  <c:v>IAMP Year 3</c:v>
                </c:pt>
                <c:pt idx="41">
                  <c:v>Subaward Y2</c:v>
                </c:pt>
                <c:pt idx="45">
                  <c:v>Year 4</c:v>
                </c:pt>
                <c:pt idx="46">
                  <c:v>5/1/2026 - 4/30/2027</c:v>
                </c:pt>
                <c:pt idx="47">
                  <c:v>IAMP Year 4</c:v>
                </c:pt>
                <c:pt idx="48">
                  <c:v>Subaward Y3 </c:v>
                </c:pt>
                <c:pt idx="52">
                  <c:v>Year 5</c:v>
                </c:pt>
                <c:pt idx="53">
                  <c:v>5/1/2027 - 4/30/2028</c:v>
                </c:pt>
                <c:pt idx="54">
                  <c:v>IAMP Year 5</c:v>
                </c:pt>
                <c:pt idx="55">
                  <c:v>Subaward Y4</c:v>
                </c:pt>
                <c:pt idx="62">
                  <c:v>Total</c:v>
                </c:pt>
              </c:strCache>
            </c:strRef>
          </c:cat>
          <c:val>
            <c:numRef>
              <c:f>'Template for Subs'!#REF!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3-AA92-C649-AC02-EFE0A7778F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649508934854359"/>
          <c:y val="0.39549063165958948"/>
          <c:w val="0.87332538306264118"/>
          <c:h val="0.6045093683404105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105840</xdr:colOff>
      <xdr:row>19</xdr:row>
      <xdr:rowOff>0</xdr:rowOff>
    </xdr:from>
    <xdr:to>
      <xdr:col>34</xdr:col>
      <xdr:colOff>508006</xdr:colOff>
      <xdr:row>31</xdr:row>
      <xdr:rowOff>51512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CF942FA-E5BE-BD49-9B06-8D69332FF0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D3C46C-5CB0-AE43-85E1-92BEFFD6C72B}">
  <sheetPr>
    <tabColor rgb="FF00B050"/>
    <pageSetUpPr autoPageBreaks="0" fitToPage="1"/>
  </sheetPr>
  <dimension ref="A1:O145"/>
  <sheetViews>
    <sheetView topLeftCell="A6" zoomScale="116" zoomScaleNormal="116" workbookViewId="0">
      <selection activeCell="L23" sqref="L23"/>
    </sheetView>
  </sheetViews>
  <sheetFormatPr defaultColWidth="9" defaultRowHeight="12.75" customHeight="1"/>
  <cols>
    <col min="1" max="1" width="10.28515625" style="2" customWidth="1"/>
    <col min="2" max="2" width="39.85546875" style="2" customWidth="1"/>
    <col min="3" max="3" width="13.28515625" style="2" customWidth="1"/>
    <col min="4" max="4" width="8.42578125" style="2" customWidth="1"/>
    <col min="5" max="5" width="9.85546875" style="2" customWidth="1"/>
    <col min="6" max="6" width="9.5703125" style="2" customWidth="1"/>
    <col min="7" max="7" width="14.42578125" style="3" customWidth="1"/>
    <col min="8" max="11" width="14.7109375" style="3" customWidth="1"/>
    <col min="12" max="12" width="12.140625" style="2" customWidth="1"/>
    <col min="13" max="13" width="11" style="2" bestFit="1" customWidth="1"/>
    <col min="14" max="14" width="10.7109375" style="2" bestFit="1" customWidth="1"/>
    <col min="15" max="15" width="10.140625" style="2" bestFit="1" customWidth="1"/>
    <col min="16" max="16384" width="9" style="2"/>
  </cols>
  <sheetData>
    <row r="1" spans="1:13" ht="18">
      <c r="B1" s="81" t="s">
        <v>0</v>
      </c>
      <c r="C1" s="82"/>
      <c r="D1" s="82"/>
      <c r="E1" s="82"/>
      <c r="F1" s="82"/>
      <c r="G1" s="83"/>
      <c r="H1" s="83"/>
      <c r="I1" s="83"/>
      <c r="J1" s="83"/>
      <c r="K1" s="84"/>
    </row>
    <row r="2" spans="1:13" ht="18">
      <c r="B2" s="85" t="s">
        <v>1</v>
      </c>
      <c r="C2" s="86"/>
      <c r="D2" s="86"/>
      <c r="E2" s="86"/>
      <c r="F2" s="86"/>
      <c r="G2" s="87"/>
      <c r="H2" s="87"/>
      <c r="I2" s="87"/>
      <c r="J2" s="87"/>
      <c r="K2" s="88"/>
    </row>
    <row r="3" spans="1:13" ht="18">
      <c r="B3" s="78"/>
      <c r="C3" s="79"/>
      <c r="D3" s="79"/>
      <c r="E3" s="79"/>
      <c r="F3" s="79"/>
      <c r="G3" s="80"/>
      <c r="H3" s="80"/>
      <c r="I3" s="80"/>
      <c r="J3" s="80"/>
      <c r="K3" s="80"/>
    </row>
    <row r="4" spans="1:13" s="65" customFormat="1" ht="25.5">
      <c r="B4" s="91" t="s">
        <v>2</v>
      </c>
      <c r="F4" s="66"/>
      <c r="G4" s="67" t="s">
        <v>3</v>
      </c>
      <c r="H4" s="67" t="s">
        <v>4</v>
      </c>
      <c r="I4" s="67" t="s">
        <v>5</v>
      </c>
      <c r="J4" s="67" t="s">
        <v>6</v>
      </c>
      <c r="K4" s="68"/>
    </row>
    <row r="5" spans="1:13" ht="25.5">
      <c r="B5" s="6"/>
      <c r="C5" s="7"/>
      <c r="D5" s="7"/>
      <c r="E5" s="7"/>
      <c r="F5" s="8"/>
      <c r="G5" s="89" t="s">
        <v>7</v>
      </c>
      <c r="H5" s="89" t="s">
        <v>8</v>
      </c>
      <c r="I5" s="89" t="s">
        <v>9</v>
      </c>
      <c r="J5" s="90" t="s">
        <v>10</v>
      </c>
      <c r="K5" s="9"/>
    </row>
    <row r="6" spans="1:13" ht="25.5">
      <c r="A6" s="63" t="s">
        <v>11</v>
      </c>
      <c r="B6" s="10"/>
      <c r="C6" s="11"/>
      <c r="D6" s="11"/>
      <c r="E6" s="11"/>
      <c r="F6" s="12"/>
      <c r="G6" s="64" t="s">
        <v>12</v>
      </c>
      <c r="H6" s="64" t="s">
        <v>13</v>
      </c>
      <c r="I6" s="64" t="s">
        <v>14</v>
      </c>
      <c r="J6" s="64" t="s">
        <v>15</v>
      </c>
      <c r="K6" s="13"/>
    </row>
    <row r="7" spans="1:13" ht="34.5" customHeight="1">
      <c r="B7" s="14" t="s">
        <v>16</v>
      </c>
      <c r="C7" s="16" t="s">
        <v>17</v>
      </c>
      <c r="D7" s="15" t="s">
        <v>18</v>
      </c>
      <c r="E7" s="15" t="s">
        <v>19</v>
      </c>
      <c r="F7" s="16" t="s">
        <v>20</v>
      </c>
      <c r="G7" s="17" t="s">
        <v>21</v>
      </c>
      <c r="H7" s="18" t="s">
        <v>22</v>
      </c>
      <c r="I7" s="18" t="s">
        <v>23</v>
      </c>
      <c r="J7" s="18" t="s">
        <v>24</v>
      </c>
      <c r="K7" s="58" t="s">
        <v>25</v>
      </c>
    </row>
    <row r="8" spans="1:13">
      <c r="B8" s="19"/>
      <c r="C8" s="20" t="s">
        <v>26</v>
      </c>
      <c r="D8" s="20"/>
      <c r="E8" s="20"/>
      <c r="F8" s="20"/>
      <c r="G8" s="21" t="s">
        <v>27</v>
      </c>
      <c r="H8" s="22" t="s">
        <v>28</v>
      </c>
      <c r="I8" s="22" t="s">
        <v>28</v>
      </c>
      <c r="J8" s="22" t="s">
        <v>28</v>
      </c>
      <c r="K8" s="23"/>
    </row>
    <row r="9" spans="1:13">
      <c r="B9" s="2" t="s">
        <v>29</v>
      </c>
      <c r="G9" s="59">
        <v>0</v>
      </c>
      <c r="H9" s="59">
        <v>0</v>
      </c>
      <c r="I9" s="59">
        <v>0</v>
      </c>
      <c r="J9" s="59">
        <v>0</v>
      </c>
      <c r="K9" s="59">
        <f>SUM(G9:J9)</f>
        <v>0</v>
      </c>
    </row>
    <row r="10" spans="1:13">
      <c r="A10" s="71"/>
      <c r="B10" s="2" t="s">
        <v>29</v>
      </c>
      <c r="C10" s="24"/>
      <c r="D10" s="24"/>
      <c r="E10" s="24"/>
      <c r="F10" s="24"/>
      <c r="G10" s="59">
        <v>0</v>
      </c>
      <c r="H10" s="59">
        <v>0</v>
      </c>
      <c r="I10" s="59">
        <v>0</v>
      </c>
      <c r="J10" s="59">
        <v>0</v>
      </c>
      <c r="K10" s="59">
        <f>SUM(G10:J10)</f>
        <v>0</v>
      </c>
      <c r="M10" s="2" t="s">
        <v>26</v>
      </c>
    </row>
    <row r="11" spans="1:13">
      <c r="A11" s="71"/>
      <c r="B11" s="4"/>
      <c r="C11" s="25"/>
      <c r="D11" s="25"/>
      <c r="E11" s="25"/>
      <c r="F11" s="25"/>
      <c r="G11" s="5"/>
      <c r="H11" s="5"/>
      <c r="I11" s="5"/>
      <c r="J11" s="5"/>
      <c r="K11" s="59">
        <f>SUM(G11:J11)</f>
        <v>0</v>
      </c>
    </row>
    <row r="12" spans="1:13" ht="15.75">
      <c r="A12" s="69" t="s">
        <v>30</v>
      </c>
      <c r="B12" s="19" t="s">
        <v>31</v>
      </c>
      <c r="C12" s="26"/>
      <c r="D12" s="26"/>
      <c r="E12" s="26"/>
      <c r="F12" s="26"/>
      <c r="G12" s="59"/>
      <c r="H12" s="59"/>
      <c r="I12" s="59"/>
      <c r="J12" s="59"/>
      <c r="K12" s="60">
        <f>SUM(K9:K11)</f>
        <v>0</v>
      </c>
    </row>
    <row r="13" spans="1:13" ht="15.75">
      <c r="A13" s="69"/>
      <c r="B13" s="19"/>
      <c r="C13" s="26"/>
      <c r="D13" s="26"/>
      <c r="E13" s="26"/>
      <c r="F13" s="26"/>
      <c r="G13" s="59"/>
      <c r="H13" s="59"/>
      <c r="I13" s="59"/>
      <c r="J13" s="59"/>
      <c r="K13" s="60"/>
    </row>
    <row r="14" spans="1:13" ht="15" customHeight="1">
      <c r="A14" s="69"/>
      <c r="B14" s="14" t="s">
        <v>32</v>
      </c>
      <c r="C14" s="92" t="s">
        <v>33</v>
      </c>
      <c r="D14" s="15"/>
      <c r="E14" s="15"/>
      <c r="F14" s="16"/>
      <c r="G14" s="17"/>
      <c r="H14" s="18"/>
      <c r="I14" s="18"/>
      <c r="J14" s="18"/>
      <c r="K14" s="58"/>
    </row>
    <row r="15" spans="1:13" ht="15.75">
      <c r="A15" s="69"/>
      <c r="B15" s="2" t="s">
        <v>34</v>
      </c>
      <c r="C15" s="2">
        <v>0.41299999999999998</v>
      </c>
      <c r="G15" s="59">
        <f>C15*G9</f>
        <v>0</v>
      </c>
      <c r="H15" s="59">
        <f t="shared" ref="H15:J15" si="0">D15*H9</f>
        <v>0</v>
      </c>
      <c r="I15" s="59">
        <f t="shared" si="0"/>
        <v>0</v>
      </c>
      <c r="J15" s="59">
        <f t="shared" si="0"/>
        <v>0</v>
      </c>
      <c r="K15" s="59">
        <f>SUM(K11:K14)</f>
        <v>0</v>
      </c>
    </row>
    <row r="16" spans="1:13" ht="15.75">
      <c r="A16" s="69"/>
      <c r="B16" s="2" t="s">
        <v>34</v>
      </c>
      <c r="C16" s="2">
        <v>2.5000000000000001E-2</v>
      </c>
      <c r="G16" s="59">
        <f>C16*G10</f>
        <v>0</v>
      </c>
      <c r="H16" s="59">
        <f t="shared" ref="H16:J16" si="1">D16*H10</f>
        <v>0</v>
      </c>
      <c r="I16" s="59">
        <f t="shared" si="1"/>
        <v>0</v>
      </c>
      <c r="J16" s="59">
        <f t="shared" si="1"/>
        <v>0</v>
      </c>
      <c r="K16" s="59">
        <f>SUM(K12:K15)</f>
        <v>0</v>
      </c>
    </row>
    <row r="17" spans="1:12" ht="15.75">
      <c r="A17" s="69"/>
      <c r="B17" s="2" t="s">
        <v>26</v>
      </c>
      <c r="C17" s="2" t="s">
        <v>26</v>
      </c>
      <c r="G17" s="59"/>
      <c r="H17" s="59"/>
      <c r="I17" s="59"/>
      <c r="J17" s="59"/>
      <c r="K17" s="59" t="s">
        <v>26</v>
      </c>
    </row>
    <row r="18" spans="1:12" ht="15.75">
      <c r="A18" s="69" t="s">
        <v>35</v>
      </c>
      <c r="B18" s="19" t="s">
        <v>36</v>
      </c>
      <c r="G18" s="59">
        <f>SUM(G15:G17)</f>
        <v>0</v>
      </c>
      <c r="H18" s="59">
        <f>SUM(H15:H17)</f>
        <v>0</v>
      </c>
      <c r="I18" s="59">
        <f>SUM(I15:I17)</f>
        <v>0</v>
      </c>
      <c r="J18" s="59">
        <f>SUM(J15:J17)</f>
        <v>0</v>
      </c>
      <c r="K18" s="60">
        <f t="shared" ref="K18" si="2">SUM(K15:K17)</f>
        <v>0</v>
      </c>
    </row>
    <row r="19" spans="1:12" ht="15.75">
      <c r="A19" s="69"/>
      <c r="B19" s="4"/>
      <c r="C19" s="4"/>
      <c r="D19" s="4"/>
      <c r="E19" s="4"/>
      <c r="F19" s="4"/>
      <c r="G19" s="5" t="s">
        <v>26</v>
      </c>
      <c r="H19" s="5"/>
      <c r="I19" s="5"/>
      <c r="J19" s="5"/>
      <c r="K19" s="59"/>
      <c r="L19" s="2" t="s">
        <v>26</v>
      </c>
    </row>
    <row r="20" spans="1:12" ht="15.75">
      <c r="A20" s="69" t="s">
        <v>26</v>
      </c>
      <c r="B20" s="28" t="s">
        <v>37</v>
      </c>
      <c r="C20" s="29" t="s">
        <v>26</v>
      </c>
      <c r="D20" s="29"/>
      <c r="E20" s="29"/>
      <c r="F20" s="29"/>
      <c r="G20" s="30"/>
      <c r="H20" s="30"/>
      <c r="I20" s="30"/>
      <c r="J20" s="30"/>
      <c r="K20" s="30"/>
    </row>
    <row r="21" spans="1:12" ht="15.75">
      <c r="A21" s="69"/>
      <c r="B21" s="4" t="s">
        <v>38</v>
      </c>
      <c r="C21" s="4"/>
      <c r="D21" s="5" t="s">
        <v>26</v>
      </c>
      <c r="E21" s="4"/>
      <c r="F21" s="4"/>
      <c r="G21" s="59">
        <v>0</v>
      </c>
      <c r="H21" s="59">
        <v>0</v>
      </c>
      <c r="I21" s="59">
        <v>0</v>
      </c>
      <c r="J21" s="59">
        <v>0</v>
      </c>
      <c r="K21" s="59">
        <f t="shared" ref="K21:K23" si="3">SUM(K18:K20)</f>
        <v>0</v>
      </c>
    </row>
    <row r="22" spans="1:12" ht="15.75">
      <c r="A22" s="69"/>
      <c r="B22" s="4"/>
      <c r="C22" s="4"/>
      <c r="D22" s="5"/>
      <c r="E22" s="4"/>
      <c r="F22" s="4"/>
      <c r="G22" s="5"/>
      <c r="H22" s="5"/>
      <c r="I22" s="5"/>
      <c r="J22" s="5"/>
      <c r="K22" s="5"/>
    </row>
    <row r="23" spans="1:12" ht="15.75">
      <c r="A23" s="69" t="s">
        <v>39</v>
      </c>
      <c r="B23" s="19" t="s">
        <v>40</v>
      </c>
      <c r="C23" s="19"/>
      <c r="D23" s="19"/>
      <c r="E23" s="19"/>
      <c r="F23" s="19"/>
      <c r="G23" s="60">
        <f>G21</f>
        <v>0</v>
      </c>
      <c r="H23" s="60">
        <f>H21</f>
        <v>0</v>
      </c>
      <c r="I23" s="60">
        <f>I21</f>
        <v>0</v>
      </c>
      <c r="J23" s="60">
        <f>J21</f>
        <v>0</v>
      </c>
      <c r="K23" s="60">
        <f t="shared" si="3"/>
        <v>0</v>
      </c>
    </row>
    <row r="24" spans="1:12">
      <c r="A24" s="70"/>
      <c r="B24" s="4"/>
      <c r="C24" s="4"/>
      <c r="D24" s="4"/>
      <c r="E24" s="4"/>
      <c r="F24" s="4"/>
      <c r="G24" s="5"/>
      <c r="H24" s="5"/>
      <c r="I24" s="5"/>
      <c r="J24" s="5"/>
      <c r="K24" s="5"/>
    </row>
    <row r="25" spans="1:12">
      <c r="A25" s="70" t="s">
        <v>41</v>
      </c>
      <c r="B25" s="28" t="s">
        <v>42</v>
      </c>
      <c r="C25" s="29"/>
      <c r="D25" s="29"/>
      <c r="E25" s="29"/>
      <c r="F25" s="29"/>
      <c r="G25" s="30"/>
      <c r="H25" s="30"/>
      <c r="I25" s="30"/>
      <c r="J25" s="30"/>
      <c r="K25" s="30"/>
    </row>
    <row r="26" spans="1:12">
      <c r="A26" s="70"/>
      <c r="B26" s="4" t="s">
        <v>43</v>
      </c>
      <c r="C26" s="4"/>
      <c r="D26" s="4"/>
      <c r="E26" s="4"/>
      <c r="F26" s="4"/>
      <c r="G26" s="5"/>
      <c r="H26" s="5"/>
      <c r="I26" s="5"/>
      <c r="J26" s="5"/>
      <c r="K26" s="5"/>
    </row>
    <row r="27" spans="1:12">
      <c r="A27" s="70"/>
      <c r="B27" s="4"/>
      <c r="C27" s="4"/>
      <c r="D27" s="4"/>
      <c r="E27" s="4"/>
      <c r="F27" s="4"/>
      <c r="G27" s="5"/>
      <c r="H27" s="5"/>
      <c r="I27" s="5"/>
      <c r="J27" s="5"/>
      <c r="K27" s="5"/>
    </row>
    <row r="28" spans="1:12">
      <c r="A28" s="70" t="s">
        <v>26</v>
      </c>
      <c r="B28" s="28" t="s">
        <v>44</v>
      </c>
      <c r="C28" s="28"/>
      <c r="D28" s="28"/>
      <c r="E28" s="28"/>
      <c r="F28" s="28"/>
      <c r="G28" s="31"/>
      <c r="H28" s="31"/>
      <c r="I28" s="31"/>
      <c r="J28" s="31"/>
      <c r="K28" s="31"/>
    </row>
    <row r="29" spans="1:12" s="32" customFormat="1">
      <c r="A29" s="70"/>
      <c r="B29" s="4" t="s">
        <v>45</v>
      </c>
      <c r="C29" s="33"/>
      <c r="E29" s="33"/>
      <c r="F29" s="33"/>
      <c r="G29" s="59">
        <v>0</v>
      </c>
      <c r="H29" s="59">
        <v>0</v>
      </c>
      <c r="I29" s="59">
        <v>0</v>
      </c>
      <c r="J29" s="59">
        <v>0</v>
      </c>
      <c r="K29" s="59">
        <f t="shared" ref="K29:K32" si="4">SUM(G29:J29)</f>
        <v>0</v>
      </c>
    </row>
    <row r="30" spans="1:12" s="32" customFormat="1">
      <c r="A30" s="70"/>
      <c r="B30" s="4" t="s">
        <v>45</v>
      </c>
      <c r="C30" s="4"/>
      <c r="D30" s="5"/>
      <c r="E30" s="4"/>
      <c r="F30" s="4"/>
      <c r="G30" s="59">
        <v>0</v>
      </c>
      <c r="H30" s="59">
        <v>0</v>
      </c>
      <c r="I30" s="59">
        <v>0</v>
      </c>
      <c r="J30" s="59">
        <v>0</v>
      </c>
      <c r="K30" s="59">
        <f t="shared" si="4"/>
        <v>0</v>
      </c>
    </row>
    <row r="31" spans="1:12" s="32" customFormat="1">
      <c r="A31" s="70"/>
      <c r="B31" s="4"/>
      <c r="C31" s="19"/>
      <c r="D31" s="19"/>
      <c r="E31" s="19"/>
      <c r="F31" s="19"/>
      <c r="G31" s="59"/>
      <c r="H31" s="59"/>
      <c r="I31" s="59"/>
      <c r="J31" s="59"/>
      <c r="K31" s="59"/>
    </row>
    <row r="32" spans="1:12">
      <c r="A32" s="70" t="s">
        <v>46</v>
      </c>
      <c r="B32" s="34" t="s">
        <v>47</v>
      </c>
      <c r="C32" s="36"/>
      <c r="D32" s="35"/>
      <c r="E32" s="35"/>
      <c r="F32" s="35"/>
      <c r="G32" s="59">
        <f>SUM(G29:G31)</f>
        <v>0</v>
      </c>
      <c r="H32" s="59">
        <f>SUM(H29:H31)</f>
        <v>0</v>
      </c>
      <c r="I32" s="59">
        <f>SUM(I29:I31)</f>
        <v>0</v>
      </c>
      <c r="J32" s="59">
        <f>SUM(J29:J31)</f>
        <v>0</v>
      </c>
      <c r="K32" s="59">
        <f t="shared" si="4"/>
        <v>0</v>
      </c>
    </row>
    <row r="33" spans="1:12">
      <c r="A33" s="70"/>
      <c r="B33" s="19"/>
      <c r="C33" s="5"/>
      <c r="D33" s="4"/>
      <c r="E33" s="4"/>
      <c r="F33" s="4"/>
      <c r="G33" s="5"/>
      <c r="H33" s="5"/>
      <c r="I33" s="5"/>
      <c r="J33" s="5"/>
      <c r="K33" s="5"/>
    </row>
    <row r="34" spans="1:12">
      <c r="A34" s="70"/>
      <c r="B34" s="28" t="s">
        <v>48</v>
      </c>
      <c r="C34" s="28"/>
      <c r="D34" s="28"/>
      <c r="E34" s="28"/>
      <c r="F34" s="28"/>
      <c r="G34" s="31"/>
      <c r="H34" s="31"/>
      <c r="I34" s="31"/>
      <c r="J34" s="31"/>
      <c r="K34" s="31"/>
    </row>
    <row r="35" spans="1:12">
      <c r="A35" s="70"/>
      <c r="B35" s="73" t="s">
        <v>49</v>
      </c>
      <c r="C35" s="5"/>
      <c r="D35" s="4"/>
      <c r="E35" s="4"/>
      <c r="F35" s="4"/>
      <c r="G35" s="59">
        <f>SUM(G32:G34)</f>
        <v>0</v>
      </c>
      <c r="H35" s="59">
        <f>SUM(H32:H34)</f>
        <v>0</v>
      </c>
      <c r="I35" s="59">
        <f>SUM(I32:I34)</f>
        <v>0</v>
      </c>
      <c r="J35" s="59">
        <f>SUM(J32:J34)</f>
        <v>0</v>
      </c>
      <c r="K35" s="59">
        <f t="shared" ref="K35" si="5">SUM(G35:J35)</f>
        <v>0</v>
      </c>
    </row>
    <row r="36" spans="1:12">
      <c r="A36" s="70"/>
      <c r="B36" s="19"/>
      <c r="C36" s="5"/>
      <c r="D36" s="4"/>
      <c r="E36" s="4"/>
      <c r="F36" s="4"/>
      <c r="G36" s="59"/>
      <c r="H36" s="59"/>
      <c r="I36" s="59"/>
      <c r="J36" s="59"/>
      <c r="K36" s="59"/>
    </row>
    <row r="37" spans="1:12">
      <c r="A37" s="70" t="s">
        <v>50</v>
      </c>
      <c r="B37" s="34" t="s">
        <v>51</v>
      </c>
      <c r="C37" s="5"/>
      <c r="D37" s="4"/>
      <c r="E37" s="4"/>
      <c r="F37" s="4"/>
      <c r="G37" s="59">
        <f>SUM(G35)</f>
        <v>0</v>
      </c>
      <c r="H37" s="59">
        <f>SUM(H35)</f>
        <v>0</v>
      </c>
      <c r="I37" s="59">
        <f>SUM(I35)</f>
        <v>0</v>
      </c>
      <c r="J37" s="59">
        <f>SUM(J35)</f>
        <v>0</v>
      </c>
      <c r="K37" s="59">
        <f>SUM(K35)</f>
        <v>0</v>
      </c>
    </row>
    <row r="38" spans="1:12">
      <c r="A38" s="70"/>
      <c r="B38" s="19"/>
      <c r="C38" s="5"/>
      <c r="D38" s="4"/>
      <c r="E38" s="4"/>
      <c r="F38" s="4"/>
      <c r="G38" s="5"/>
      <c r="H38" s="5"/>
      <c r="I38" s="5"/>
      <c r="J38" s="5"/>
      <c r="K38" s="5"/>
    </row>
    <row r="39" spans="1:12">
      <c r="A39" s="70"/>
      <c r="B39" s="28" t="s">
        <v>52</v>
      </c>
      <c r="C39" s="28"/>
      <c r="D39" s="28"/>
      <c r="E39" s="28"/>
      <c r="F39" s="28"/>
      <c r="G39" s="31"/>
      <c r="H39" s="31"/>
      <c r="I39" s="31"/>
      <c r="J39" s="31"/>
      <c r="K39" s="31"/>
    </row>
    <row r="40" spans="1:12">
      <c r="A40" s="70"/>
      <c r="B40" s="73" t="s">
        <v>53</v>
      </c>
      <c r="C40" s="5"/>
      <c r="D40" s="4"/>
      <c r="E40" s="4"/>
      <c r="F40" s="4"/>
      <c r="G40" s="59">
        <f>SUM(G37:G39)</f>
        <v>0</v>
      </c>
      <c r="H40" s="59">
        <f>SUM(H37:H39)</f>
        <v>0</v>
      </c>
      <c r="I40" s="59">
        <f>SUM(I37:I39)</f>
        <v>0</v>
      </c>
      <c r="J40" s="59">
        <f>SUM(J37:J39)</f>
        <v>0</v>
      </c>
      <c r="K40" s="59">
        <f t="shared" ref="K40" si="6">SUM(G40:J40)</f>
        <v>0</v>
      </c>
    </row>
    <row r="41" spans="1:12">
      <c r="A41" s="70"/>
      <c r="B41" s="19"/>
      <c r="C41" s="5"/>
      <c r="D41" s="4"/>
      <c r="E41" s="4"/>
      <c r="F41" s="4"/>
      <c r="G41" s="5"/>
      <c r="H41" s="5"/>
      <c r="I41" s="5"/>
      <c r="J41" s="5"/>
      <c r="K41" s="5"/>
    </row>
    <row r="42" spans="1:12">
      <c r="A42" s="70" t="s">
        <v>54</v>
      </c>
      <c r="B42" s="19" t="s">
        <v>55</v>
      </c>
      <c r="C42" s="5"/>
      <c r="D42" s="4"/>
      <c r="E42" s="4"/>
      <c r="F42" s="4"/>
      <c r="G42" s="59">
        <f>SUM(G40)</f>
        <v>0</v>
      </c>
      <c r="H42" s="59">
        <f>SUM(H40)</f>
        <v>0</v>
      </c>
      <c r="I42" s="59">
        <f>SUM(I40)</f>
        <v>0</v>
      </c>
      <c r="J42" s="59">
        <f>SUM(J40)</f>
        <v>0</v>
      </c>
      <c r="K42" s="59">
        <f>SUM(K40)</f>
        <v>0</v>
      </c>
    </row>
    <row r="43" spans="1:12">
      <c r="A43" s="70"/>
      <c r="B43" s="19"/>
      <c r="C43" s="5"/>
      <c r="D43" s="4"/>
      <c r="E43" s="4"/>
      <c r="F43" s="4"/>
      <c r="G43" s="5"/>
      <c r="H43" s="5"/>
      <c r="I43" s="5"/>
      <c r="J43" s="5"/>
      <c r="K43" s="5"/>
    </row>
    <row r="44" spans="1:12">
      <c r="A44" s="71"/>
      <c r="B44" s="28" t="s">
        <v>56</v>
      </c>
      <c r="C44" s="28"/>
      <c r="D44" s="28"/>
      <c r="E44" s="28"/>
      <c r="F44" s="28"/>
      <c r="G44" s="31"/>
      <c r="H44" s="31"/>
      <c r="I44" s="31"/>
      <c r="J44" s="31"/>
      <c r="K44" s="31"/>
    </row>
    <row r="45" spans="1:12">
      <c r="A45" s="71"/>
      <c r="B45" s="73" t="s">
        <v>57</v>
      </c>
      <c r="C45" s="5"/>
      <c r="D45" s="4"/>
      <c r="E45" s="4"/>
      <c r="F45" s="4"/>
      <c r="G45" s="59">
        <f>SUM(G42:G44)</f>
        <v>0</v>
      </c>
      <c r="H45" s="59">
        <f>SUM(H42:H44)</f>
        <v>0</v>
      </c>
      <c r="I45" s="59">
        <f>SUM(I42:I44)</f>
        <v>0</v>
      </c>
      <c r="J45" s="59">
        <f>SUM(J42:J44)</f>
        <v>0</v>
      </c>
      <c r="K45" s="59">
        <f t="shared" ref="K45" si="7">SUM(G45:J45)</f>
        <v>0</v>
      </c>
    </row>
    <row r="46" spans="1:12">
      <c r="A46" s="71"/>
      <c r="B46" s="73"/>
      <c r="C46" s="5"/>
      <c r="D46" s="4"/>
      <c r="E46" s="4"/>
      <c r="F46" s="4"/>
      <c r="G46" s="59"/>
      <c r="H46" s="59"/>
      <c r="I46" s="59"/>
      <c r="J46" s="59"/>
      <c r="K46" s="59"/>
    </row>
    <row r="47" spans="1:12">
      <c r="A47" s="71" t="s">
        <v>58</v>
      </c>
      <c r="B47" s="72" t="s">
        <v>59</v>
      </c>
      <c r="C47" s="5"/>
      <c r="D47" s="37"/>
      <c r="E47" s="4"/>
      <c r="F47" s="4"/>
      <c r="G47" s="38" t="s">
        <v>26</v>
      </c>
      <c r="H47" s="38" t="s">
        <v>26</v>
      </c>
      <c r="I47" s="38" t="s">
        <v>26</v>
      </c>
      <c r="J47" s="38" t="s">
        <v>26</v>
      </c>
      <c r="K47" s="38" t="s">
        <v>26</v>
      </c>
      <c r="L47" s="57"/>
    </row>
    <row r="48" spans="1:12">
      <c r="A48" s="71"/>
      <c r="B48" s="73"/>
      <c r="C48" s="5"/>
      <c r="D48" s="37"/>
      <c r="E48" s="4"/>
      <c r="F48" s="4"/>
      <c r="G48" s="38"/>
      <c r="H48" s="38"/>
      <c r="I48" s="38"/>
      <c r="J48" s="38"/>
      <c r="K48" s="38"/>
    </row>
    <row r="49" spans="1:15">
      <c r="A49" s="76"/>
      <c r="B49" s="73"/>
      <c r="C49" s="4"/>
      <c r="D49" s="4"/>
      <c r="E49" s="4"/>
      <c r="F49" s="4"/>
      <c r="G49" s="5"/>
      <c r="H49" s="5"/>
      <c r="I49" s="5"/>
      <c r="J49" s="5"/>
      <c r="K49" s="5"/>
    </row>
    <row r="50" spans="1:15">
      <c r="A50" s="76"/>
      <c r="B50" s="73"/>
      <c r="C50" s="4"/>
      <c r="D50" s="4"/>
      <c r="E50" s="4"/>
      <c r="F50" s="4"/>
      <c r="G50" s="5"/>
      <c r="H50" s="5"/>
      <c r="I50" s="5"/>
      <c r="J50" s="5"/>
      <c r="K50" s="5"/>
    </row>
    <row r="51" spans="1:15" ht="13.5">
      <c r="A51" s="76"/>
      <c r="B51" s="28" t="s">
        <v>60</v>
      </c>
      <c r="C51" s="29"/>
      <c r="D51" s="29"/>
      <c r="E51" s="29"/>
      <c r="F51" s="29"/>
      <c r="G51" s="40"/>
      <c r="H51" s="40"/>
      <c r="I51" s="40"/>
      <c r="J51" s="40"/>
      <c r="K51" s="40"/>
      <c r="N51" s="61"/>
      <c r="O51" s="3"/>
    </row>
    <row r="52" spans="1:15">
      <c r="A52" s="76" t="s">
        <v>61</v>
      </c>
      <c r="B52" s="73" t="s">
        <v>62</v>
      </c>
      <c r="C52" s="4"/>
      <c r="D52" s="4"/>
      <c r="E52" s="4"/>
      <c r="F52" s="4"/>
      <c r="G52" s="5"/>
      <c r="H52" s="5"/>
      <c r="I52" s="5"/>
      <c r="J52" s="5"/>
      <c r="K52" s="41"/>
    </row>
    <row r="53" spans="1:15">
      <c r="A53" s="76"/>
      <c r="B53" s="19"/>
      <c r="C53" s="4"/>
      <c r="D53" s="4"/>
      <c r="E53" s="4"/>
      <c r="F53" s="4"/>
      <c r="G53" s="5"/>
      <c r="H53" s="5"/>
      <c r="I53" s="5"/>
      <c r="J53" s="5"/>
      <c r="K53" s="41"/>
      <c r="N53" s="3"/>
    </row>
    <row r="54" spans="1:15">
      <c r="A54" s="76"/>
      <c r="B54" s="124" t="s">
        <v>63</v>
      </c>
      <c r="C54" s="125"/>
      <c r="D54" s="125"/>
      <c r="E54" s="125"/>
      <c r="F54" s="125"/>
      <c r="G54" s="125"/>
      <c r="H54" s="125"/>
      <c r="I54" s="125"/>
      <c r="J54" s="125"/>
      <c r="K54" s="125"/>
    </row>
    <row r="55" spans="1:15">
      <c r="A55" s="76"/>
      <c r="B55" s="126"/>
      <c r="C55" s="126"/>
      <c r="D55" s="126"/>
      <c r="E55" s="126"/>
      <c r="F55" s="126"/>
      <c r="G55" s="126"/>
      <c r="H55" s="126"/>
      <c r="I55" s="126"/>
      <c r="J55" s="126"/>
      <c r="K55" s="126"/>
    </row>
    <row r="56" spans="1:15">
      <c r="A56" s="76"/>
    </row>
    <row r="57" spans="1:15">
      <c r="A57" s="76"/>
      <c r="B57" s="42" t="s">
        <v>64</v>
      </c>
      <c r="C57" s="1"/>
      <c r="D57" s="1"/>
      <c r="E57" s="1"/>
      <c r="F57" s="1"/>
      <c r="G57" s="59">
        <f>SUM(G54:G56)</f>
        <v>0</v>
      </c>
      <c r="H57" s="59">
        <f>SUM(H54:H56)</f>
        <v>0</v>
      </c>
      <c r="I57" s="59">
        <f>SUM(I54:I56)</f>
        <v>0</v>
      </c>
      <c r="J57" s="59">
        <f>SUM(J54:J56)</f>
        <v>0</v>
      </c>
      <c r="K57" s="59">
        <f t="shared" ref="K57" si="8">SUM(G57:J57)</f>
        <v>0</v>
      </c>
    </row>
    <row r="58" spans="1:15">
      <c r="A58" s="76"/>
      <c r="B58" s="42"/>
      <c r="C58" s="1"/>
      <c r="D58" s="1"/>
      <c r="E58" s="1"/>
      <c r="F58" s="1"/>
      <c r="G58" s="5"/>
      <c r="H58" s="5"/>
      <c r="I58" s="5"/>
      <c r="J58" s="5"/>
      <c r="K58" s="5"/>
    </row>
    <row r="59" spans="1:15">
      <c r="A59" s="76"/>
      <c r="B59" s="74" t="s">
        <v>65</v>
      </c>
      <c r="C59" s="42"/>
      <c r="D59" s="42"/>
      <c r="E59" s="43"/>
      <c r="F59" s="43"/>
      <c r="G59" s="59">
        <f>SUM(G56:G58)</f>
        <v>0</v>
      </c>
      <c r="H59" s="59">
        <f>SUM(H56:H58)</f>
        <v>0</v>
      </c>
      <c r="I59" s="59">
        <f>SUM(I56:I58)</f>
        <v>0</v>
      </c>
      <c r="J59" s="59">
        <f>SUM(J56:J58)</f>
        <v>0</v>
      </c>
      <c r="K59" s="59">
        <f t="shared" ref="K59" si="9">SUM(G59:J59)</f>
        <v>0</v>
      </c>
    </row>
    <row r="60" spans="1:15">
      <c r="A60" s="76"/>
      <c r="B60" s="44"/>
      <c r="C60" s="44"/>
      <c r="D60" s="44"/>
      <c r="E60" s="44"/>
      <c r="F60" s="44"/>
      <c r="G60" s="44"/>
      <c r="H60" s="44"/>
      <c r="I60" s="44"/>
      <c r="J60" s="44"/>
      <c r="K60" s="44"/>
    </row>
    <row r="61" spans="1:15">
      <c r="A61" s="76"/>
      <c r="B61" s="124" t="s">
        <v>66</v>
      </c>
      <c r="C61" s="125"/>
      <c r="D61" s="125"/>
      <c r="E61" s="125"/>
      <c r="F61" s="125"/>
      <c r="G61" s="125"/>
      <c r="H61" s="125"/>
      <c r="I61" s="125"/>
      <c r="J61" s="125"/>
      <c r="K61" s="125"/>
    </row>
    <row r="62" spans="1:15">
      <c r="A62" s="76"/>
      <c r="B62" s="126"/>
      <c r="C62" s="126"/>
      <c r="D62" s="126"/>
      <c r="E62" s="126"/>
      <c r="F62" s="126"/>
      <c r="G62" s="126"/>
      <c r="H62" s="126"/>
      <c r="I62" s="126"/>
      <c r="J62" s="126"/>
      <c r="K62" s="126"/>
    </row>
    <row r="63" spans="1:15">
      <c r="A63" s="76"/>
      <c r="B63" s="42" t="s">
        <v>67</v>
      </c>
      <c r="C63" s="42"/>
      <c r="D63" s="42"/>
      <c r="E63" s="43"/>
      <c r="F63" s="43"/>
      <c r="G63" s="59">
        <f>G52-G59</f>
        <v>0</v>
      </c>
      <c r="H63" s="59">
        <f>H52-H59</f>
        <v>0</v>
      </c>
      <c r="I63" s="59">
        <f>I52-I59</f>
        <v>0</v>
      </c>
      <c r="J63" s="59">
        <f>J52-J59</f>
        <v>0</v>
      </c>
      <c r="K63" s="59">
        <f t="shared" ref="K63:K67" si="10">SUM(G63:J63)</f>
        <v>0</v>
      </c>
    </row>
    <row r="64" spans="1:15">
      <c r="A64" s="76"/>
      <c r="B64" s="42"/>
      <c r="C64" s="42" t="s">
        <v>68</v>
      </c>
      <c r="D64" s="42"/>
      <c r="E64" s="43"/>
      <c r="F64" s="43"/>
      <c r="G64" s="59"/>
      <c r="H64" s="59"/>
      <c r="I64" s="59"/>
      <c r="J64" s="59"/>
      <c r="K64" s="59"/>
    </row>
    <row r="65" spans="1:14" s="39" customFormat="1">
      <c r="A65" s="77" t="s">
        <v>69</v>
      </c>
      <c r="B65" s="42" t="s">
        <v>70</v>
      </c>
      <c r="C65" s="42">
        <v>0.15</v>
      </c>
      <c r="D65" s="42"/>
      <c r="E65" s="43"/>
      <c r="F65" s="43"/>
      <c r="G65" s="59">
        <f>G63*$C$65</f>
        <v>0</v>
      </c>
      <c r="H65" s="59">
        <f>H63*$C$65</f>
        <v>0</v>
      </c>
      <c r="I65" s="59">
        <f>I63*$C$65</f>
        <v>0</v>
      </c>
      <c r="J65" s="59">
        <f>J63*$C$65</f>
        <v>0</v>
      </c>
      <c r="K65" s="59">
        <f t="shared" si="10"/>
        <v>0</v>
      </c>
    </row>
    <row r="66" spans="1:14" s="39" customFormat="1">
      <c r="A66" s="77"/>
      <c r="B66" s="45"/>
      <c r="C66" s="45"/>
      <c r="D66" s="45"/>
      <c r="E66" s="45"/>
      <c r="F66" s="45"/>
      <c r="G66" s="46"/>
      <c r="H66" s="46"/>
      <c r="I66" s="46"/>
      <c r="J66" s="46"/>
      <c r="K66" s="27"/>
    </row>
    <row r="67" spans="1:14" s="39" customFormat="1">
      <c r="A67" s="75" t="s">
        <v>71</v>
      </c>
      <c r="B67" s="75" t="s">
        <v>72</v>
      </c>
      <c r="C67" s="75"/>
      <c r="D67" s="75"/>
      <c r="E67" s="75"/>
      <c r="F67" s="75"/>
      <c r="G67" s="93">
        <f>G52+G65</f>
        <v>0</v>
      </c>
      <c r="H67" s="93">
        <f>H52+H65</f>
        <v>0</v>
      </c>
      <c r="I67" s="93">
        <f>I52+I65</f>
        <v>0</v>
      </c>
      <c r="J67" s="93">
        <f>J52+J65</f>
        <v>0</v>
      </c>
      <c r="K67" s="93">
        <f t="shared" si="10"/>
        <v>0</v>
      </c>
      <c r="M67" s="62" t="s">
        <v>26</v>
      </c>
      <c r="N67" s="38" t="s">
        <v>26</v>
      </c>
    </row>
    <row r="68" spans="1:14" s="39" customFormat="1" ht="15">
      <c r="B68" s="47"/>
      <c r="C68" s="47"/>
      <c r="D68" s="47"/>
      <c r="E68" s="47"/>
      <c r="F68" s="47"/>
      <c r="G68" s="48"/>
      <c r="H68" s="48"/>
      <c r="I68" s="48"/>
      <c r="J68" s="48"/>
      <c r="K68" s="49"/>
      <c r="M68" s="62" t="s">
        <v>26</v>
      </c>
      <c r="N68" s="38" t="s">
        <v>26</v>
      </c>
    </row>
    <row r="69" spans="1:14" s="39" customFormat="1">
      <c r="B69" s="39" t="s">
        <v>26</v>
      </c>
      <c r="C69" s="2"/>
      <c r="D69" s="2"/>
      <c r="E69" s="2"/>
      <c r="F69" s="2"/>
      <c r="G69" s="3"/>
      <c r="H69" s="3"/>
      <c r="I69" s="3"/>
      <c r="J69" s="3"/>
      <c r="K69" s="38" t="s">
        <v>26</v>
      </c>
      <c r="L69" s="39" t="s">
        <v>26</v>
      </c>
    </row>
    <row r="70" spans="1:14">
      <c r="B70" s="19"/>
      <c r="C70" s="19"/>
      <c r="D70" s="19"/>
      <c r="E70" s="19"/>
      <c r="F70" s="19"/>
      <c r="G70" s="27"/>
      <c r="H70" s="27"/>
      <c r="I70" s="27"/>
      <c r="J70" s="27"/>
      <c r="K70" s="27"/>
    </row>
    <row r="71" spans="1:14">
      <c r="B71" s="50" t="s">
        <v>26</v>
      </c>
      <c r="C71" s="51"/>
      <c r="D71" s="51"/>
      <c r="E71" s="51"/>
      <c r="F71" s="51"/>
      <c r="G71" s="52"/>
      <c r="H71" s="52"/>
      <c r="I71" s="52"/>
      <c r="J71" s="52"/>
      <c r="K71" s="52" t="s">
        <v>26</v>
      </c>
    </row>
    <row r="72" spans="1:14">
      <c r="B72" s="53" t="s">
        <v>26</v>
      </c>
      <c r="C72" s="53"/>
      <c r="D72" s="53"/>
      <c r="E72" s="53"/>
      <c r="F72" s="53"/>
      <c r="G72" s="54"/>
      <c r="H72" s="54"/>
      <c r="I72" s="54"/>
      <c r="J72" s="54"/>
      <c r="K72" s="54"/>
    </row>
    <row r="80" spans="1:14">
      <c r="I80" s="55"/>
      <c r="J80" s="55"/>
    </row>
    <row r="81" spans="2:10">
      <c r="I81" s="55"/>
      <c r="J81" s="55"/>
    </row>
    <row r="82" spans="2:10">
      <c r="B82" s="2" t="s">
        <v>26</v>
      </c>
      <c r="G82" s="3" t="s">
        <v>26</v>
      </c>
      <c r="I82" s="55" t="s">
        <v>26</v>
      </c>
      <c r="J82" s="55"/>
    </row>
    <row r="96" spans="2:10">
      <c r="H96" s="56"/>
    </row>
    <row r="97" spans="7:11">
      <c r="G97" s="57"/>
      <c r="H97" s="56"/>
    </row>
    <row r="98" spans="7:11">
      <c r="G98" s="57"/>
      <c r="H98" s="56"/>
    </row>
    <row r="99" spans="7:11">
      <c r="H99" s="56"/>
    </row>
    <row r="100" spans="7:11">
      <c r="H100" s="56"/>
      <c r="K100" s="38"/>
    </row>
    <row r="101" spans="7:11">
      <c r="H101" s="56"/>
    </row>
    <row r="131" spans="2:11">
      <c r="B131" s="3"/>
      <c r="G131" s="2"/>
      <c r="H131" s="2"/>
      <c r="I131" s="2"/>
      <c r="J131" s="2"/>
      <c r="K131" s="2"/>
    </row>
    <row r="132" spans="2:11">
      <c r="B132" s="3"/>
      <c r="G132" s="2"/>
      <c r="H132" s="2"/>
      <c r="I132" s="2"/>
      <c r="J132" s="2"/>
      <c r="K132" s="2"/>
    </row>
    <row r="133" spans="2:11">
      <c r="B133" s="3"/>
      <c r="G133" s="2"/>
      <c r="H133" s="2"/>
      <c r="I133" s="2"/>
      <c r="J133" s="2"/>
      <c r="K133" s="2"/>
    </row>
    <row r="134" spans="2:11">
      <c r="B134" s="3"/>
      <c r="G134" s="2"/>
      <c r="H134" s="2"/>
      <c r="I134" s="2"/>
      <c r="J134" s="2"/>
      <c r="K134" s="2"/>
    </row>
    <row r="135" spans="2:11">
      <c r="B135" s="3"/>
      <c r="G135" s="2"/>
      <c r="H135" s="2"/>
      <c r="I135" s="2"/>
      <c r="J135" s="2"/>
      <c r="K135" s="2"/>
    </row>
    <row r="136" spans="2:11">
      <c r="B136" s="3"/>
      <c r="G136" s="2"/>
      <c r="H136" s="2"/>
      <c r="I136" s="2"/>
      <c r="J136" s="2"/>
      <c r="K136" s="2"/>
    </row>
    <row r="137" spans="2:11">
      <c r="B137" s="3"/>
      <c r="G137" s="2"/>
      <c r="H137" s="2"/>
      <c r="I137" s="2"/>
      <c r="J137" s="2"/>
      <c r="K137" s="2"/>
    </row>
    <row r="138" spans="2:11">
      <c r="B138" s="3"/>
      <c r="G138" s="2"/>
      <c r="H138" s="2"/>
      <c r="I138" s="2"/>
      <c r="J138" s="2"/>
      <c r="K138" s="2"/>
    </row>
    <row r="139" spans="2:11">
      <c r="B139" s="3"/>
      <c r="G139" s="2"/>
      <c r="H139" s="2"/>
      <c r="I139" s="2"/>
      <c r="J139" s="2"/>
      <c r="K139" s="2"/>
    </row>
    <row r="140" spans="2:11">
      <c r="B140" s="3"/>
      <c r="G140" s="2"/>
      <c r="H140" s="2"/>
      <c r="I140" s="2"/>
      <c r="J140" s="2"/>
      <c r="K140" s="2"/>
    </row>
    <row r="141" spans="2:11">
      <c r="B141" s="3"/>
      <c r="G141" s="2"/>
      <c r="H141" s="2"/>
      <c r="I141" s="2"/>
      <c r="J141" s="2"/>
      <c r="K141" s="2"/>
    </row>
    <row r="142" spans="2:11">
      <c r="B142" s="3"/>
      <c r="G142" s="2"/>
      <c r="H142" s="2"/>
      <c r="I142" s="2"/>
      <c r="J142" s="2"/>
      <c r="K142" s="2"/>
    </row>
    <row r="143" spans="2:11">
      <c r="B143" s="3"/>
      <c r="G143" s="2"/>
      <c r="H143" s="2"/>
      <c r="I143" s="2"/>
      <c r="J143" s="2"/>
      <c r="K143" s="2"/>
    </row>
    <row r="144" spans="2:11">
      <c r="B144" s="3"/>
      <c r="G144" s="2"/>
      <c r="H144" s="2"/>
      <c r="I144" s="2"/>
      <c r="J144" s="2"/>
      <c r="K144" s="2"/>
    </row>
    <row r="145" spans="2:11">
      <c r="B145" s="3"/>
      <c r="G145" s="2"/>
      <c r="H145" s="2"/>
      <c r="I145" s="2"/>
      <c r="J145" s="2"/>
      <c r="K145" s="2"/>
    </row>
  </sheetData>
  <mergeCells count="2">
    <mergeCell ref="B54:K55"/>
    <mergeCell ref="B61:K62"/>
  </mergeCells>
  <printOptions horizontalCentered="1"/>
  <pageMargins left="0.23622047244094499" right="0.23622047244094499" top="0.74803149606299202" bottom="0.74803149606299202" header="0.23622047244094499" footer="0.511811023622047"/>
  <pageSetup scale="68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F9A825-D435-4CEE-A913-7B275FF0D374}">
  <sheetPr>
    <tabColor rgb="FF00B050"/>
    <pageSetUpPr autoPageBreaks="0" fitToPage="1"/>
  </sheetPr>
  <dimension ref="A1:P147"/>
  <sheetViews>
    <sheetView tabSelected="1" topLeftCell="A50" zoomScaleNormal="100" workbookViewId="0">
      <selection activeCell="C13" sqref="C13"/>
    </sheetView>
  </sheetViews>
  <sheetFormatPr defaultColWidth="9" defaultRowHeight="12.75" customHeight="1"/>
  <cols>
    <col min="1" max="1" width="10.28515625" style="2" customWidth="1"/>
    <col min="2" max="2" width="73.42578125" style="2" bestFit="1" customWidth="1"/>
    <col min="3" max="3" width="13.28515625" style="2" customWidth="1"/>
    <col min="4" max="4" width="8.42578125" style="2" customWidth="1"/>
    <col min="5" max="5" width="9.85546875" style="2" customWidth="1"/>
    <col min="6" max="7" width="9.5703125" style="2" customWidth="1"/>
    <col min="8" max="8" width="14.42578125" style="3" customWidth="1"/>
    <col min="9" max="12" width="14.7109375" style="3" customWidth="1"/>
    <col min="13" max="13" width="27.140625" style="2" customWidth="1"/>
    <col min="14" max="14" width="11" style="2" bestFit="1" customWidth="1"/>
    <col min="15" max="15" width="10.7109375" style="2" bestFit="1" customWidth="1"/>
    <col min="16" max="16" width="10.140625" style="2" bestFit="1" customWidth="1"/>
    <col min="17" max="16384" width="9" style="2"/>
  </cols>
  <sheetData>
    <row r="1" spans="1:14" ht="41.1" customHeight="1">
      <c r="B1" s="96"/>
      <c r="C1" s="82"/>
      <c r="D1" s="82"/>
      <c r="E1" s="82"/>
      <c r="F1" s="96" t="s">
        <v>73</v>
      </c>
      <c r="G1" s="102"/>
      <c r="H1" s="83"/>
      <c r="I1" s="83"/>
      <c r="J1" s="83"/>
      <c r="K1" s="83"/>
      <c r="L1" s="84"/>
    </row>
    <row r="2" spans="1:14" ht="18">
      <c r="B2" s="85"/>
      <c r="C2" s="86"/>
      <c r="D2" s="86"/>
      <c r="E2" s="86"/>
      <c r="F2" s="98" t="s">
        <v>1</v>
      </c>
      <c r="G2" s="98"/>
      <c r="H2" s="87"/>
      <c r="I2" s="87"/>
      <c r="J2" s="87"/>
      <c r="K2" s="87"/>
      <c r="L2" s="88"/>
      <c r="M2" s="103" t="s">
        <v>74</v>
      </c>
      <c r="N2" s="103"/>
    </row>
    <row r="3" spans="1:14" ht="18">
      <c r="B3" s="78"/>
      <c r="C3" s="79"/>
      <c r="D3" s="79"/>
      <c r="E3" s="79"/>
      <c r="F3" s="79"/>
      <c r="G3" s="79"/>
      <c r="H3" s="80"/>
      <c r="I3" s="80"/>
      <c r="J3" s="80"/>
      <c r="K3" s="80"/>
      <c r="L3" s="80"/>
      <c r="M3" s="116" t="s">
        <v>75</v>
      </c>
    </row>
    <row r="4" spans="1:14" s="65" customFormat="1" ht="25.5">
      <c r="B4" s="91" t="s">
        <v>76</v>
      </c>
      <c r="F4" s="66"/>
      <c r="G4" s="66"/>
      <c r="H4" s="127" t="s">
        <v>77</v>
      </c>
      <c r="I4" s="127"/>
      <c r="J4" s="127"/>
      <c r="K4" s="127"/>
      <c r="L4" s="68"/>
    </row>
    <row r="5" spans="1:14" ht="25.5">
      <c r="B5" s="99" t="s">
        <v>78</v>
      </c>
      <c r="C5" s="7"/>
      <c r="D5" s="7"/>
      <c r="E5" s="7"/>
      <c r="F5" s="97"/>
      <c r="G5" s="97"/>
      <c r="H5" s="100" t="s">
        <v>79</v>
      </c>
      <c r="I5" s="89" t="s">
        <v>8</v>
      </c>
      <c r="J5" s="89" t="s">
        <v>9</v>
      </c>
      <c r="K5" s="90" t="s">
        <v>10</v>
      </c>
      <c r="L5" s="9"/>
    </row>
    <row r="6" spans="1:14" ht="25.5">
      <c r="A6" s="63" t="s">
        <v>80</v>
      </c>
      <c r="B6" s="10"/>
      <c r="C6" s="11"/>
      <c r="D6" s="11"/>
      <c r="E6" s="11"/>
      <c r="F6" s="12"/>
      <c r="G6" s="12"/>
      <c r="H6" s="101" t="s">
        <v>81</v>
      </c>
      <c r="I6" s="101" t="s">
        <v>82</v>
      </c>
      <c r="J6" s="101" t="s">
        <v>82</v>
      </c>
      <c r="K6" s="101" t="s">
        <v>82</v>
      </c>
      <c r="L6" s="13"/>
    </row>
    <row r="7" spans="1:14" ht="40.5" customHeight="1">
      <c r="B7" s="14" t="s">
        <v>83</v>
      </c>
      <c r="C7" s="16" t="s">
        <v>84</v>
      </c>
      <c r="D7" s="16" t="s">
        <v>85</v>
      </c>
      <c r="E7" s="15" t="s">
        <v>19</v>
      </c>
      <c r="F7" s="16" t="s">
        <v>86</v>
      </c>
      <c r="G7" s="16" t="s">
        <v>87</v>
      </c>
      <c r="H7" s="17" t="s">
        <v>21</v>
      </c>
      <c r="I7" s="18" t="s">
        <v>22</v>
      </c>
      <c r="J7" s="18" t="s">
        <v>23</v>
      </c>
      <c r="K7" s="18" t="s">
        <v>24</v>
      </c>
      <c r="L7" s="58" t="s">
        <v>25</v>
      </c>
    </row>
    <row r="8" spans="1:14">
      <c r="B8" s="19"/>
      <c r="C8" s="20" t="s">
        <v>26</v>
      </c>
      <c r="D8" s="20"/>
      <c r="E8" s="20"/>
      <c r="F8" s="20"/>
      <c r="G8" s="20"/>
      <c r="H8" s="21" t="s">
        <v>88</v>
      </c>
      <c r="I8" s="104">
        <v>0.02</v>
      </c>
      <c r="J8" s="104">
        <v>0.02</v>
      </c>
      <c r="K8" s="104">
        <v>0.02</v>
      </c>
      <c r="L8" s="23"/>
    </row>
    <row r="9" spans="1:14">
      <c r="B9" s="103" t="s">
        <v>89</v>
      </c>
      <c r="C9" s="106">
        <v>25</v>
      </c>
      <c r="D9" s="76">
        <v>12</v>
      </c>
      <c r="E9" s="94">
        <f>D9/12*(F9/40)</f>
        <v>0.625</v>
      </c>
      <c r="F9" s="107">
        <v>25</v>
      </c>
      <c r="G9" s="76">
        <v>2080</v>
      </c>
      <c r="H9" s="59">
        <f>C9*E9*G9*(0.5)</f>
        <v>16250</v>
      </c>
      <c r="I9" s="59">
        <f>C9*E9*G9*(1+I8)</f>
        <v>33150</v>
      </c>
      <c r="J9" s="59">
        <f>I9*(1+J8)</f>
        <v>33813</v>
      </c>
      <c r="K9" s="59">
        <f>J9*(1+K8)</f>
        <v>34489.26</v>
      </c>
      <c r="L9" s="114">
        <f>SUM(H9:K9)</f>
        <v>117702.26000000001</v>
      </c>
    </row>
    <row r="10" spans="1:14">
      <c r="A10" s="71"/>
      <c r="B10" s="4"/>
      <c r="C10" s="25"/>
      <c r="D10" s="25"/>
      <c r="E10" s="25"/>
      <c r="F10" s="25"/>
      <c r="G10" s="25"/>
      <c r="H10" s="5"/>
      <c r="I10" s="5"/>
      <c r="J10" s="5"/>
      <c r="K10" s="5"/>
      <c r="L10" s="59"/>
      <c r="M10" s="116" t="s">
        <v>90</v>
      </c>
    </row>
    <row r="11" spans="1:14" ht="15.75">
      <c r="A11" s="69" t="s">
        <v>30</v>
      </c>
      <c r="B11" s="19" t="s">
        <v>31</v>
      </c>
      <c r="C11" s="26"/>
      <c r="D11" s="26"/>
      <c r="E11" s="26"/>
      <c r="F11" s="26"/>
      <c r="G11" s="26"/>
      <c r="H11" s="115">
        <f>SUM(H9:H10)</f>
        <v>16250</v>
      </c>
      <c r="I11" s="115">
        <f>SUM(I9:I10)</f>
        <v>33150</v>
      </c>
      <c r="J11" s="115">
        <f>SUM(J9:J10)</f>
        <v>33813</v>
      </c>
      <c r="K11" s="115">
        <f>SUM(K9:K10)</f>
        <v>34489.26</v>
      </c>
      <c r="L11" s="115">
        <f>SUM(L9:L10)</f>
        <v>117702.26000000001</v>
      </c>
      <c r="M11" s="121">
        <f>L11-K11-J11-I11-H11</f>
        <v>0</v>
      </c>
    </row>
    <row r="12" spans="1:14" ht="15" customHeight="1">
      <c r="A12" s="69"/>
      <c r="B12" s="14" t="s">
        <v>91</v>
      </c>
      <c r="C12" s="92" t="s">
        <v>33</v>
      </c>
      <c r="D12" s="15"/>
      <c r="E12" s="15"/>
      <c r="F12" s="16"/>
      <c r="G12" s="16"/>
      <c r="H12" s="17"/>
      <c r="I12" s="18"/>
      <c r="J12" s="18"/>
      <c r="K12" s="18"/>
      <c r="L12" s="58"/>
      <c r="M12" s="116"/>
    </row>
    <row r="13" spans="1:14" ht="15.75">
      <c r="A13" s="69"/>
      <c r="B13" s="103" t="str">
        <f>B9</f>
        <v>Joe Vandal (two months in Y1)</v>
      </c>
      <c r="C13" s="111">
        <v>0.41299999999999998</v>
      </c>
      <c r="H13" s="59">
        <f>$C13*H9</f>
        <v>6711.25</v>
      </c>
      <c r="I13" s="59">
        <f>$C13*I9</f>
        <v>13690.949999999999</v>
      </c>
      <c r="J13" s="59">
        <f>$C13*J9</f>
        <v>13964.768999999998</v>
      </c>
      <c r="K13" s="59">
        <f>$C13*K9</f>
        <v>14244.06438</v>
      </c>
      <c r="L13" s="114">
        <f>SUM(H13:K13)</f>
        <v>48611.033379999993</v>
      </c>
      <c r="M13" s="116"/>
    </row>
    <row r="14" spans="1:14" ht="15.75">
      <c r="A14" s="69"/>
      <c r="B14" s="2" t="s">
        <v>26</v>
      </c>
      <c r="C14" s="2" t="s">
        <v>26</v>
      </c>
      <c r="H14" s="59"/>
      <c r="I14" s="59"/>
      <c r="J14" s="59"/>
      <c r="K14" s="59"/>
      <c r="L14" s="59" t="s">
        <v>26</v>
      </c>
      <c r="M14" s="116"/>
    </row>
    <row r="15" spans="1:14" ht="15.75">
      <c r="A15" s="69" t="s">
        <v>35</v>
      </c>
      <c r="B15" s="19" t="s">
        <v>36</v>
      </c>
      <c r="H15" s="115">
        <f>SUM(H13:H14)</f>
        <v>6711.25</v>
      </c>
      <c r="I15" s="115">
        <f>SUM(I13:I14)</f>
        <v>13690.949999999999</v>
      </c>
      <c r="J15" s="115">
        <f>SUM(J13:J14)</f>
        <v>13964.768999999998</v>
      </c>
      <c r="K15" s="115">
        <f>SUM(K13:K14)</f>
        <v>14244.06438</v>
      </c>
      <c r="L15" s="115">
        <f>SUM(L13:L14)</f>
        <v>48611.033379999993</v>
      </c>
      <c r="M15" s="121">
        <f>L15-K15-J15-I15-H15</f>
        <v>0</v>
      </c>
    </row>
    <row r="16" spans="1:14" ht="15.75">
      <c r="A16" s="69"/>
      <c r="B16" s="4"/>
      <c r="C16" s="4"/>
      <c r="D16" s="4"/>
      <c r="E16" s="4"/>
      <c r="F16" s="4"/>
      <c r="G16" s="4"/>
      <c r="H16" s="5" t="s">
        <v>26</v>
      </c>
      <c r="I16" s="5"/>
      <c r="J16" s="5"/>
      <c r="K16" s="5"/>
      <c r="L16" s="59"/>
      <c r="M16" s="116" t="s">
        <v>26</v>
      </c>
    </row>
    <row r="17" spans="1:13" ht="15.75">
      <c r="A17" s="69" t="s">
        <v>26</v>
      </c>
      <c r="B17" s="28" t="s">
        <v>37</v>
      </c>
      <c r="C17" s="29" t="s">
        <v>26</v>
      </c>
      <c r="D17" s="29"/>
      <c r="E17" s="29"/>
      <c r="F17" s="29"/>
      <c r="G17" s="29"/>
      <c r="H17" s="30"/>
      <c r="I17" s="30"/>
      <c r="J17" s="30"/>
      <c r="K17" s="30"/>
      <c r="L17" s="30"/>
      <c r="M17" s="116"/>
    </row>
    <row r="18" spans="1:13" ht="15.75">
      <c r="A18" s="69"/>
      <c r="B18" s="108" t="s">
        <v>92</v>
      </c>
      <c r="C18" s="4"/>
      <c r="D18" s="5" t="s">
        <v>26</v>
      </c>
      <c r="E18" s="4"/>
      <c r="F18" s="4"/>
      <c r="G18" s="4"/>
      <c r="H18" s="112">
        <f>500*5*(0.5)</f>
        <v>1250</v>
      </c>
      <c r="I18" s="112">
        <f>500*5</f>
        <v>2500</v>
      </c>
      <c r="J18" s="112">
        <f>500*5</f>
        <v>2500</v>
      </c>
      <c r="K18" s="112">
        <f>500*5</f>
        <v>2500</v>
      </c>
      <c r="L18" s="114">
        <f>SUM(H18:K18)</f>
        <v>8750</v>
      </c>
      <c r="M18" s="116"/>
    </row>
    <row r="19" spans="1:13" ht="15.75">
      <c r="A19" s="69"/>
      <c r="B19" s="4"/>
      <c r="C19" s="4"/>
      <c r="D19" s="5"/>
      <c r="E19" s="4"/>
      <c r="F19" s="4"/>
      <c r="G19" s="4"/>
      <c r="H19" s="5"/>
      <c r="I19" s="5"/>
      <c r="J19" s="5"/>
      <c r="K19" s="5"/>
      <c r="L19" s="5"/>
      <c r="M19" s="116"/>
    </row>
    <row r="20" spans="1:13" ht="15.75">
      <c r="A20" s="69" t="s">
        <v>39</v>
      </c>
      <c r="B20" s="19" t="s">
        <v>40</v>
      </c>
      <c r="C20" s="19"/>
      <c r="D20" s="19"/>
      <c r="E20" s="19"/>
      <c r="F20" s="19"/>
      <c r="G20" s="19"/>
      <c r="H20" s="115">
        <f>H18</f>
        <v>1250</v>
      </c>
      <c r="I20" s="115">
        <f>I18</f>
        <v>2500</v>
      </c>
      <c r="J20" s="115">
        <f>J18</f>
        <v>2500</v>
      </c>
      <c r="K20" s="115">
        <f>K18</f>
        <v>2500</v>
      </c>
      <c r="L20" s="115">
        <f>SUM(L18:L19)</f>
        <v>8750</v>
      </c>
      <c r="M20" s="121">
        <f>L20-K20-J20-I20-H20</f>
        <v>0</v>
      </c>
    </row>
    <row r="21" spans="1:13">
      <c r="A21" s="70"/>
      <c r="B21" s="4"/>
      <c r="C21" s="4"/>
      <c r="D21" s="4"/>
      <c r="E21" s="4"/>
      <c r="F21" s="4"/>
      <c r="G21" s="4"/>
      <c r="H21" s="5"/>
      <c r="I21" s="5"/>
      <c r="J21" s="5"/>
      <c r="K21" s="5"/>
      <c r="L21" s="5"/>
      <c r="M21" s="116"/>
    </row>
    <row r="22" spans="1:13">
      <c r="B22" s="28" t="s">
        <v>42</v>
      </c>
      <c r="C22" s="29"/>
      <c r="D22" s="29"/>
      <c r="E22" s="29"/>
      <c r="F22" s="29"/>
      <c r="G22" s="29"/>
      <c r="H22" s="30"/>
      <c r="I22" s="30"/>
      <c r="J22" s="30"/>
      <c r="K22" s="30"/>
      <c r="L22" s="30"/>
      <c r="M22" s="116"/>
    </row>
    <row r="23" spans="1:13">
      <c r="A23" s="70" t="s">
        <v>41</v>
      </c>
      <c r="B23" s="109" t="s">
        <v>93</v>
      </c>
      <c r="C23" s="4"/>
      <c r="D23" s="4"/>
      <c r="E23" s="4"/>
      <c r="F23" s="4"/>
      <c r="G23" s="4"/>
      <c r="H23" s="112">
        <v>0</v>
      </c>
      <c r="I23" s="112">
        <v>0</v>
      </c>
      <c r="J23" s="112">
        <v>0</v>
      </c>
      <c r="K23" s="112">
        <v>0</v>
      </c>
      <c r="L23" s="115">
        <f>SUM(H23:K23)</f>
        <v>0</v>
      </c>
      <c r="M23" s="116"/>
    </row>
    <row r="24" spans="1:13">
      <c r="A24" s="70"/>
      <c r="B24" s="4"/>
      <c r="C24" s="4"/>
      <c r="D24" s="4"/>
      <c r="E24" s="4"/>
      <c r="F24" s="4"/>
      <c r="G24" s="4"/>
      <c r="H24" s="5"/>
      <c r="I24" s="5"/>
      <c r="J24" s="5"/>
      <c r="K24" s="5"/>
      <c r="L24" s="5"/>
      <c r="M24" s="116"/>
    </row>
    <row r="25" spans="1:13">
      <c r="A25" s="70" t="s">
        <v>26</v>
      </c>
      <c r="B25" s="28" t="s">
        <v>44</v>
      </c>
      <c r="C25" s="28"/>
      <c r="D25" s="28"/>
      <c r="E25" s="28"/>
      <c r="F25" s="28"/>
      <c r="G25" s="28"/>
      <c r="H25" s="31"/>
      <c r="I25" s="31"/>
      <c r="J25" s="31"/>
      <c r="K25" s="31"/>
      <c r="L25" s="31"/>
      <c r="M25" s="116"/>
    </row>
    <row r="26" spans="1:13" s="32" customFormat="1">
      <c r="A26" s="70"/>
      <c r="B26" s="108" t="s">
        <v>94</v>
      </c>
      <c r="C26" s="33"/>
      <c r="E26" s="33"/>
      <c r="F26" s="33"/>
      <c r="G26" s="33"/>
      <c r="H26" s="112">
        <f>72.84*1.06</f>
        <v>77.210400000000007</v>
      </c>
      <c r="I26" s="112">
        <v>0</v>
      </c>
      <c r="J26" s="112">
        <v>0</v>
      </c>
      <c r="K26" s="112">
        <v>0</v>
      </c>
      <c r="L26" s="115">
        <f>SUM(H26:K26)</f>
        <v>77.210400000000007</v>
      </c>
      <c r="M26" s="122"/>
    </row>
    <row r="27" spans="1:13" s="32" customFormat="1">
      <c r="A27" s="70"/>
      <c r="B27" s="108" t="s">
        <v>95</v>
      </c>
      <c r="C27" s="33"/>
      <c r="E27" s="33"/>
      <c r="F27" s="33"/>
      <c r="G27" s="33"/>
      <c r="H27" s="112">
        <f>10.99*1.06</f>
        <v>11.6494</v>
      </c>
      <c r="I27" s="112">
        <v>0</v>
      </c>
      <c r="J27" s="112">
        <v>0</v>
      </c>
      <c r="K27" s="112">
        <v>0</v>
      </c>
      <c r="L27" s="115">
        <f>SUM(H27:K27)</f>
        <v>11.6494</v>
      </c>
      <c r="M27" s="122"/>
    </row>
    <row r="28" spans="1:13" s="32" customFormat="1">
      <c r="A28" s="70"/>
      <c r="B28" s="108" t="s">
        <v>96</v>
      </c>
      <c r="C28" s="33"/>
      <c r="E28" s="33"/>
      <c r="F28" s="33"/>
      <c r="G28" s="33"/>
      <c r="H28" s="112">
        <f>12.99*1.06</f>
        <v>13.769400000000001</v>
      </c>
      <c r="I28" s="112">
        <v>0</v>
      </c>
      <c r="J28" s="112">
        <v>0</v>
      </c>
      <c r="K28" s="112">
        <v>0</v>
      </c>
      <c r="L28" s="115">
        <f>SUM(H28:K28)</f>
        <v>13.769400000000001</v>
      </c>
      <c r="M28" s="122"/>
    </row>
    <row r="29" spans="1:13" s="32" customFormat="1">
      <c r="A29" s="70"/>
      <c r="B29" s="108" t="s">
        <v>97</v>
      </c>
      <c r="C29" s="33"/>
      <c r="E29" s="33"/>
      <c r="F29" s="33"/>
      <c r="G29" s="33"/>
      <c r="H29" s="112">
        <v>100</v>
      </c>
      <c r="I29" s="112">
        <v>100</v>
      </c>
      <c r="J29" s="112">
        <v>100</v>
      </c>
      <c r="K29" s="112">
        <v>100</v>
      </c>
      <c r="L29" s="115">
        <f>SUM(H29:K29)</f>
        <v>400</v>
      </c>
      <c r="M29" s="122"/>
    </row>
    <row r="30" spans="1:13" s="32" customFormat="1">
      <c r="A30" s="70"/>
      <c r="B30" s="108" t="s">
        <v>98</v>
      </c>
      <c r="C30" s="4"/>
      <c r="D30" s="5"/>
      <c r="E30" s="4"/>
      <c r="F30" s="4"/>
      <c r="G30" s="4"/>
      <c r="H30" s="112">
        <f>202*(1.06)</f>
        <v>214.12</v>
      </c>
      <c r="I30" s="112">
        <v>0</v>
      </c>
      <c r="J30" s="112">
        <v>0</v>
      </c>
      <c r="K30" s="112">
        <v>0</v>
      </c>
      <c r="L30" s="115">
        <f>SUM(H30:K30)</f>
        <v>214.12</v>
      </c>
      <c r="M30" s="122"/>
    </row>
    <row r="31" spans="1:13" s="32" customFormat="1">
      <c r="A31" s="70"/>
      <c r="B31" s="4"/>
      <c r="C31" s="19"/>
      <c r="D31" s="19"/>
      <c r="E31" s="19"/>
      <c r="F31" s="19"/>
      <c r="G31" s="19"/>
      <c r="H31" s="59"/>
      <c r="I31" s="59"/>
      <c r="J31" s="59"/>
      <c r="K31" s="59"/>
      <c r="L31" s="59"/>
      <c r="M31" s="122"/>
    </row>
    <row r="32" spans="1:13">
      <c r="A32" s="70" t="s">
        <v>46</v>
      </c>
      <c r="B32" s="34" t="s">
        <v>47</v>
      </c>
      <c r="C32" s="36"/>
      <c r="D32" s="35"/>
      <c r="E32" s="35"/>
      <c r="F32" s="35"/>
      <c r="G32" s="35"/>
      <c r="H32" s="115">
        <f>SUM(H26:H31)</f>
        <v>416.74920000000003</v>
      </c>
      <c r="I32" s="115">
        <f>SUM(I26:I31)</f>
        <v>100</v>
      </c>
      <c r="J32" s="115">
        <f>SUM(J26:J31)</f>
        <v>100</v>
      </c>
      <c r="K32" s="115">
        <f>SUM(K26:K31)</f>
        <v>100</v>
      </c>
      <c r="L32" s="115">
        <f>SUM(L26:L31)</f>
        <v>716.74919999999997</v>
      </c>
      <c r="M32" s="121">
        <f>L32-K32-J32-I32-H32</f>
        <v>0</v>
      </c>
    </row>
    <row r="33" spans="1:13">
      <c r="A33" s="70"/>
      <c r="B33" s="19"/>
      <c r="C33" s="5"/>
      <c r="D33" s="4"/>
      <c r="E33" s="4"/>
      <c r="F33" s="4"/>
      <c r="G33" s="4"/>
      <c r="H33" s="5"/>
      <c r="I33" s="5"/>
      <c r="J33" s="5"/>
      <c r="K33" s="5"/>
      <c r="L33" s="5"/>
      <c r="M33" s="116"/>
    </row>
    <row r="34" spans="1:13">
      <c r="A34" s="70"/>
      <c r="B34" s="28" t="s">
        <v>48</v>
      </c>
      <c r="C34" s="28"/>
      <c r="D34" s="28"/>
      <c r="E34" s="28"/>
      <c r="F34" s="28"/>
      <c r="G34" s="28"/>
      <c r="H34" s="31"/>
      <c r="I34" s="31"/>
      <c r="J34" s="31"/>
      <c r="K34" s="31"/>
      <c r="L34" s="31"/>
      <c r="M34" s="116"/>
    </row>
    <row r="35" spans="1:13">
      <c r="A35" s="70"/>
      <c r="B35" s="110" t="s">
        <v>49</v>
      </c>
      <c r="C35" s="5"/>
      <c r="D35" s="4"/>
      <c r="E35" s="4"/>
      <c r="F35" s="4"/>
      <c r="G35" s="4"/>
      <c r="H35" s="112">
        <v>0</v>
      </c>
      <c r="I35" s="112">
        <v>0</v>
      </c>
      <c r="J35" s="112">
        <v>0</v>
      </c>
      <c r="K35" s="112">
        <v>0</v>
      </c>
      <c r="L35" s="114">
        <f t="shared" ref="L35" si="0">SUM(H35:K35)</f>
        <v>0</v>
      </c>
      <c r="M35" s="116"/>
    </row>
    <row r="36" spans="1:13">
      <c r="A36" s="70"/>
      <c r="B36" s="19"/>
      <c r="C36" s="5"/>
      <c r="D36" s="4"/>
      <c r="E36" s="4"/>
      <c r="F36" s="4"/>
      <c r="G36" s="4"/>
      <c r="H36" s="59"/>
      <c r="I36" s="59"/>
      <c r="J36" s="59"/>
      <c r="K36" s="59"/>
      <c r="L36" s="59"/>
      <c r="M36" s="116"/>
    </row>
    <row r="37" spans="1:13">
      <c r="A37" s="70" t="s">
        <v>50</v>
      </c>
      <c r="B37" s="34" t="s">
        <v>51</v>
      </c>
      <c r="C37" s="5"/>
      <c r="D37" s="4"/>
      <c r="E37" s="4"/>
      <c r="F37" s="4"/>
      <c r="G37" s="4"/>
      <c r="H37" s="115">
        <f>SUM(H35)</f>
        <v>0</v>
      </c>
      <c r="I37" s="115">
        <f>SUM(I35)</f>
        <v>0</v>
      </c>
      <c r="J37" s="115">
        <f>SUM(J35)</f>
        <v>0</v>
      </c>
      <c r="K37" s="115">
        <f>SUM(K35)</f>
        <v>0</v>
      </c>
      <c r="L37" s="115">
        <f>SUM(L35:L36)</f>
        <v>0</v>
      </c>
      <c r="M37" s="121">
        <f>L37-K37-J37-I37-H37</f>
        <v>0</v>
      </c>
    </row>
    <row r="38" spans="1:13">
      <c r="A38" s="70"/>
      <c r="B38" s="19"/>
      <c r="C38" s="5"/>
      <c r="D38" s="4"/>
      <c r="E38" s="4"/>
      <c r="F38" s="4"/>
      <c r="G38" s="4"/>
      <c r="H38" s="5"/>
      <c r="I38" s="5"/>
      <c r="J38" s="5"/>
      <c r="K38" s="5"/>
      <c r="L38" s="5"/>
      <c r="M38" s="116"/>
    </row>
    <row r="39" spans="1:13">
      <c r="A39" s="70"/>
      <c r="B39" s="28" t="s">
        <v>52</v>
      </c>
      <c r="C39" s="28"/>
      <c r="D39" s="28"/>
      <c r="E39" s="28"/>
      <c r="F39" s="28"/>
      <c r="G39" s="28"/>
      <c r="H39" s="31"/>
      <c r="I39" s="31"/>
      <c r="J39" s="31"/>
      <c r="K39" s="31"/>
      <c r="L39" s="31"/>
      <c r="M39" s="116"/>
    </row>
    <row r="40" spans="1:13">
      <c r="A40" s="70"/>
      <c r="B40" s="110" t="s">
        <v>53</v>
      </c>
      <c r="C40" s="5"/>
      <c r="D40" s="4"/>
      <c r="E40" s="4"/>
      <c r="F40" s="4"/>
      <c r="G40" s="4"/>
      <c r="H40" s="112">
        <v>0</v>
      </c>
      <c r="I40" s="112">
        <v>0</v>
      </c>
      <c r="J40" s="112">
        <v>0</v>
      </c>
      <c r="K40" s="112">
        <v>0</v>
      </c>
      <c r="L40" s="114">
        <f>SUM(H40:K40)</f>
        <v>0</v>
      </c>
      <c r="M40" s="116"/>
    </row>
    <row r="41" spans="1:13">
      <c r="A41" s="70"/>
      <c r="B41" s="19"/>
      <c r="C41" s="5"/>
      <c r="D41" s="4"/>
      <c r="E41" s="4"/>
      <c r="F41" s="4"/>
      <c r="G41" s="4"/>
      <c r="H41" s="5"/>
      <c r="I41" s="5"/>
      <c r="J41" s="5"/>
      <c r="K41" s="5"/>
      <c r="L41" s="5"/>
      <c r="M41" s="116"/>
    </row>
    <row r="42" spans="1:13">
      <c r="A42" s="70" t="s">
        <v>54</v>
      </c>
      <c r="B42" s="19" t="s">
        <v>55</v>
      </c>
      <c r="C42" s="5"/>
      <c r="D42" s="4"/>
      <c r="E42" s="4"/>
      <c r="F42" s="4"/>
      <c r="G42" s="4"/>
      <c r="H42" s="115">
        <f>SUM(H40)</f>
        <v>0</v>
      </c>
      <c r="I42" s="115">
        <f>SUM(I40)</f>
        <v>0</v>
      </c>
      <c r="J42" s="115">
        <f>SUM(J40)</f>
        <v>0</v>
      </c>
      <c r="K42" s="115">
        <f>SUM(K40)</f>
        <v>0</v>
      </c>
      <c r="L42" s="115">
        <f>SUM(L40:L41)</f>
        <v>0</v>
      </c>
      <c r="M42" s="121">
        <f>L42-K42-J42-I42-H42</f>
        <v>0</v>
      </c>
    </row>
    <row r="43" spans="1:13">
      <c r="A43" s="70"/>
      <c r="B43" s="19"/>
      <c r="C43" s="5"/>
      <c r="D43" s="4"/>
      <c r="E43" s="4"/>
      <c r="F43" s="4"/>
      <c r="G43" s="4"/>
      <c r="H43" s="5"/>
      <c r="I43" s="5"/>
      <c r="J43" s="5"/>
      <c r="K43" s="5"/>
      <c r="L43" s="5"/>
      <c r="M43" s="116"/>
    </row>
    <row r="44" spans="1:13">
      <c r="A44" s="71"/>
      <c r="B44" s="28" t="s">
        <v>56</v>
      </c>
      <c r="C44" s="28"/>
      <c r="D44" s="28"/>
      <c r="E44" s="28"/>
      <c r="F44" s="28"/>
      <c r="G44" s="28"/>
      <c r="H44" s="31"/>
      <c r="I44" s="31"/>
      <c r="J44" s="31"/>
      <c r="K44" s="31"/>
      <c r="L44" s="31"/>
      <c r="M44" s="116"/>
    </row>
    <row r="45" spans="1:13">
      <c r="A45" s="71"/>
      <c r="B45" s="110" t="s">
        <v>57</v>
      </c>
      <c r="C45" s="5"/>
      <c r="D45" s="4"/>
      <c r="E45" s="4"/>
      <c r="F45" s="4"/>
      <c r="G45" s="4"/>
      <c r="H45" s="112">
        <v>0</v>
      </c>
      <c r="I45" s="112">
        <v>0</v>
      </c>
      <c r="J45" s="112">
        <v>0</v>
      </c>
      <c r="K45" s="112">
        <v>0</v>
      </c>
      <c r="L45" s="114">
        <f>SUM(H45:K45)</f>
        <v>0</v>
      </c>
      <c r="M45" s="116"/>
    </row>
    <row r="46" spans="1:13">
      <c r="A46" s="71"/>
      <c r="B46" s="73"/>
      <c r="C46" s="5"/>
      <c r="D46" s="4"/>
      <c r="E46" s="4"/>
      <c r="F46" s="4"/>
      <c r="G46" s="4"/>
      <c r="H46" s="59"/>
      <c r="I46" s="59"/>
      <c r="J46" s="59"/>
      <c r="K46" s="59"/>
      <c r="L46" s="59"/>
      <c r="M46" s="116"/>
    </row>
    <row r="47" spans="1:13">
      <c r="A47" s="71" t="s">
        <v>58</v>
      </c>
      <c r="B47" s="72" t="s">
        <v>59</v>
      </c>
      <c r="C47" s="5"/>
      <c r="D47" s="37"/>
      <c r="E47" s="4"/>
      <c r="F47" s="4"/>
      <c r="G47" s="4"/>
      <c r="H47" s="115">
        <f>SUM(H45)</f>
        <v>0</v>
      </c>
      <c r="I47" s="115">
        <f>SUM(I45)</f>
        <v>0</v>
      </c>
      <c r="J47" s="115">
        <f>SUM(J45)</f>
        <v>0</v>
      </c>
      <c r="K47" s="115">
        <f>SUM(K45)</f>
        <v>0</v>
      </c>
      <c r="L47" s="115">
        <f>SUM(L45:L46)</f>
        <v>0</v>
      </c>
      <c r="M47" s="121">
        <f>L47-K47-J47-I47-H47</f>
        <v>0</v>
      </c>
    </row>
    <row r="48" spans="1:13">
      <c r="A48" s="71"/>
      <c r="B48" s="73"/>
      <c r="C48" s="5"/>
      <c r="D48" s="37"/>
      <c r="E48" s="4"/>
      <c r="F48" s="4"/>
      <c r="G48" s="4"/>
      <c r="H48" s="38"/>
      <c r="I48" s="38"/>
      <c r="J48" s="38"/>
      <c r="K48" s="38"/>
      <c r="L48" s="38"/>
      <c r="M48" s="116"/>
    </row>
    <row r="49" spans="1:16">
      <c r="A49" s="76"/>
      <c r="B49" s="73"/>
      <c r="C49" s="4"/>
      <c r="D49" s="4"/>
      <c r="E49" s="4"/>
      <c r="F49" s="4"/>
      <c r="G49" s="4"/>
      <c r="H49" s="5"/>
      <c r="I49" s="5"/>
      <c r="J49" s="5"/>
      <c r="K49" s="5"/>
      <c r="L49" s="5"/>
      <c r="M49" s="116"/>
    </row>
    <row r="50" spans="1:16">
      <c r="A50" s="76"/>
      <c r="B50" s="73"/>
      <c r="C50" s="4"/>
      <c r="D50" s="4"/>
      <c r="E50" s="4"/>
      <c r="F50" s="4"/>
      <c r="G50" s="4"/>
      <c r="H50" s="5"/>
      <c r="I50" s="5"/>
      <c r="J50" s="5"/>
      <c r="K50" s="5"/>
      <c r="L50" s="5"/>
      <c r="M50" s="116"/>
    </row>
    <row r="51" spans="1:16" ht="13.5">
      <c r="A51" s="71" t="s">
        <v>61</v>
      </c>
      <c r="B51" s="28" t="s">
        <v>99</v>
      </c>
      <c r="C51" s="29"/>
      <c r="D51" s="29"/>
      <c r="E51" s="29"/>
      <c r="F51" s="29"/>
      <c r="G51" s="29"/>
      <c r="H51" s="95">
        <f>H47+H42+H37+H32+H23+H20+H11+H15</f>
        <v>24627.999199999998</v>
      </c>
      <c r="I51" s="95">
        <f>I47+I42+I37+I32+I23+I20+I11+I15</f>
        <v>49440.95</v>
      </c>
      <c r="J51" s="95">
        <f>J47+J42+J37+J32+J23+J20+J11+J15</f>
        <v>50377.769</v>
      </c>
      <c r="K51" s="95">
        <f>K47+K42+K37+K32+K23+K20+K11+K15</f>
        <v>51333.324380000005</v>
      </c>
      <c r="L51" s="95">
        <f>L11+L15+L20+L23+L32+L37+L42+L47</f>
        <v>175780.04257999998</v>
      </c>
      <c r="M51" s="121">
        <f>L51-K51-J51-I51-H51</f>
        <v>0</v>
      </c>
      <c r="O51" s="61"/>
      <c r="P51" s="3"/>
    </row>
    <row r="52" spans="1:16">
      <c r="A52" s="76"/>
      <c r="B52" s="73"/>
      <c r="C52" s="4"/>
      <c r="D52" s="4"/>
      <c r="E52" s="4"/>
      <c r="F52" s="4"/>
      <c r="G52" s="4"/>
      <c r="H52" s="5"/>
      <c r="I52" s="5"/>
      <c r="J52" s="5"/>
      <c r="K52" s="5"/>
      <c r="L52" s="41"/>
      <c r="M52" s="116"/>
    </row>
    <row r="53" spans="1:16">
      <c r="A53" s="76"/>
      <c r="B53" s="19"/>
      <c r="C53" s="4"/>
      <c r="D53" s="4"/>
      <c r="E53" s="4"/>
      <c r="F53" s="4"/>
      <c r="G53" s="4"/>
      <c r="H53" s="5"/>
      <c r="I53" s="5"/>
      <c r="J53" s="5"/>
      <c r="K53" s="5"/>
      <c r="L53" s="41"/>
      <c r="M53" s="116"/>
      <c r="O53" s="3"/>
    </row>
    <row r="54" spans="1:16">
      <c r="A54" s="76"/>
      <c r="B54" s="124" t="s">
        <v>100</v>
      </c>
      <c r="C54" s="125"/>
      <c r="D54" s="125"/>
      <c r="E54" s="125"/>
      <c r="F54" s="125"/>
      <c r="G54" s="125"/>
      <c r="H54" s="125"/>
      <c r="I54" s="125"/>
      <c r="J54" s="125"/>
      <c r="K54" s="125"/>
      <c r="L54" s="125"/>
      <c r="M54" s="116"/>
    </row>
    <row r="55" spans="1:16">
      <c r="A55" s="76"/>
      <c r="B55" s="126"/>
      <c r="C55" s="126"/>
      <c r="D55" s="126"/>
      <c r="E55" s="126"/>
      <c r="F55" s="126"/>
      <c r="G55" s="126"/>
      <c r="H55" s="126"/>
      <c r="I55" s="126"/>
      <c r="J55" s="126"/>
      <c r="K55" s="126"/>
      <c r="L55" s="126"/>
      <c r="M55" s="116"/>
    </row>
    <row r="56" spans="1:16">
      <c r="A56" s="76"/>
      <c r="M56" s="116"/>
    </row>
    <row r="57" spans="1:16">
      <c r="A57" s="76"/>
      <c r="B57" s="113" t="s">
        <v>101</v>
      </c>
      <c r="C57" s="1"/>
      <c r="D57" s="1"/>
      <c r="E57" s="1"/>
      <c r="F57" s="1"/>
      <c r="G57" s="1"/>
      <c r="H57" s="112">
        <f>H23</f>
        <v>0</v>
      </c>
      <c r="I57" s="112">
        <f>SUM(I54:I56)</f>
        <v>0</v>
      </c>
      <c r="J57" s="112">
        <f>SUM(J54:J56)</f>
        <v>0</v>
      </c>
      <c r="K57" s="112">
        <f>SUM(K54:K56)</f>
        <v>0</v>
      </c>
      <c r="L57" s="115">
        <f t="shared" ref="L57" si="1">SUM(H57:K57)</f>
        <v>0</v>
      </c>
      <c r="M57" s="116"/>
    </row>
    <row r="58" spans="1:16">
      <c r="A58" s="76"/>
      <c r="B58" s="42"/>
      <c r="C58" s="1"/>
      <c r="D58" s="1"/>
      <c r="E58" s="1"/>
      <c r="F58" s="1"/>
      <c r="G58" s="1"/>
      <c r="H58" s="5"/>
      <c r="I58" s="5"/>
      <c r="J58" s="5"/>
      <c r="K58" s="5"/>
      <c r="L58" s="5"/>
      <c r="M58" s="116"/>
    </row>
    <row r="59" spans="1:16">
      <c r="A59" s="76"/>
      <c r="B59" s="74" t="s">
        <v>65</v>
      </c>
      <c r="C59" s="42"/>
      <c r="D59" s="42"/>
      <c r="E59" s="43"/>
      <c r="F59" s="43"/>
      <c r="G59" s="43"/>
      <c r="H59" s="115">
        <f>SUM(H56:H58)</f>
        <v>0</v>
      </c>
      <c r="I59" s="115">
        <f>SUM(I56:I58)</f>
        <v>0</v>
      </c>
      <c r="J59" s="115">
        <f>SUM(J56:J58)</f>
        <v>0</v>
      </c>
      <c r="K59" s="115">
        <f>SUM(K56:K58)</f>
        <v>0</v>
      </c>
      <c r="L59" s="115">
        <f>SUM(L57:L58)</f>
        <v>0</v>
      </c>
      <c r="M59" s="121">
        <f>L59-K59-J59-I59-H59</f>
        <v>0</v>
      </c>
    </row>
    <row r="60" spans="1:16">
      <c r="A60" s="76"/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116"/>
    </row>
    <row r="61" spans="1:16">
      <c r="A61" s="76"/>
      <c r="B61" s="124" t="s">
        <v>66</v>
      </c>
      <c r="C61" s="125"/>
      <c r="D61" s="125"/>
      <c r="E61" s="125"/>
      <c r="F61" s="125"/>
      <c r="G61" s="125"/>
      <c r="H61" s="125"/>
      <c r="I61" s="125"/>
      <c r="J61" s="125"/>
      <c r="K61" s="125"/>
      <c r="L61" s="125"/>
      <c r="M61" s="116"/>
    </row>
    <row r="62" spans="1:16">
      <c r="A62" s="76"/>
      <c r="B62" s="126"/>
      <c r="C62" s="126"/>
      <c r="D62" s="126"/>
      <c r="E62" s="126"/>
      <c r="F62" s="126"/>
      <c r="G62" s="126"/>
      <c r="H62" s="126"/>
      <c r="I62" s="126"/>
      <c r="J62" s="126"/>
      <c r="K62" s="126"/>
      <c r="L62" s="126"/>
      <c r="M62" s="116"/>
    </row>
    <row r="63" spans="1:16">
      <c r="A63" s="76"/>
      <c r="B63" s="42" t="s">
        <v>102</v>
      </c>
      <c r="C63" s="42"/>
      <c r="D63" s="42"/>
      <c r="E63" s="43"/>
      <c r="F63" s="43"/>
      <c r="G63" s="43"/>
      <c r="H63" s="115">
        <f>H51</f>
        <v>24627.999199999998</v>
      </c>
      <c r="I63" s="115">
        <f>I51</f>
        <v>49440.95</v>
      </c>
      <c r="J63" s="115">
        <f>J51</f>
        <v>50377.769</v>
      </c>
      <c r="K63" s="115">
        <f>K51</f>
        <v>51333.324380000005</v>
      </c>
      <c r="L63" s="115">
        <f>L51</f>
        <v>175780.04257999998</v>
      </c>
      <c r="M63" s="121">
        <f>L63-K63-J63-I63-H63</f>
        <v>0</v>
      </c>
    </row>
    <row r="64" spans="1:16">
      <c r="A64" s="76"/>
      <c r="B64" s="42"/>
      <c r="C64" s="42" t="s">
        <v>68</v>
      </c>
      <c r="D64" s="42"/>
      <c r="E64" s="43"/>
      <c r="F64" s="43"/>
      <c r="G64" s="43"/>
      <c r="H64" s="60"/>
      <c r="I64" s="60"/>
      <c r="J64" s="60"/>
      <c r="K64" s="60"/>
      <c r="L64" s="60"/>
      <c r="M64" s="116"/>
    </row>
    <row r="65" spans="1:15" s="39" customFormat="1">
      <c r="A65" s="77" t="s">
        <v>69</v>
      </c>
      <c r="B65" s="42" t="s">
        <v>103</v>
      </c>
      <c r="C65" s="105">
        <v>0.15</v>
      </c>
      <c r="D65" s="42"/>
      <c r="E65" s="43"/>
      <c r="F65" s="43"/>
      <c r="G65" s="43"/>
      <c r="H65" s="115">
        <f>H63*$C$65</f>
        <v>3694.1998799999997</v>
      </c>
      <c r="I65" s="115">
        <f>I63*$C$65</f>
        <v>7416.142499999999</v>
      </c>
      <c r="J65" s="115">
        <f>J63*$C$65</f>
        <v>7556.6653499999993</v>
      </c>
      <c r="K65" s="115">
        <f>K63*$C$65</f>
        <v>7699.9986570000001</v>
      </c>
      <c r="L65" s="115">
        <f>SUM(H65:K65)</f>
        <v>26367.006386999998</v>
      </c>
      <c r="M65" s="123"/>
    </row>
    <row r="66" spans="1:15" s="39" customFormat="1">
      <c r="A66" s="77"/>
      <c r="B66" s="45"/>
      <c r="C66" s="45"/>
      <c r="D66" s="45"/>
      <c r="E66" s="45"/>
      <c r="F66" s="45"/>
      <c r="G66" s="45"/>
      <c r="H66" s="46"/>
      <c r="I66" s="46"/>
      <c r="J66" s="46"/>
      <c r="K66" s="46"/>
      <c r="L66" s="27"/>
      <c r="M66" s="123"/>
    </row>
    <row r="67" spans="1:15" s="39" customFormat="1">
      <c r="A67" s="77"/>
      <c r="B67" s="119" t="s">
        <v>104</v>
      </c>
      <c r="C67" s="45"/>
      <c r="D67" s="45"/>
      <c r="E67" s="45"/>
      <c r="F67" s="45"/>
      <c r="G67" s="45"/>
      <c r="H67" s="120">
        <f>H59</f>
        <v>0</v>
      </c>
      <c r="I67" s="120">
        <f>I59</f>
        <v>0</v>
      </c>
      <c r="J67" s="120">
        <f>J59</f>
        <v>0</v>
      </c>
      <c r="K67" s="120">
        <f>K59</f>
        <v>0</v>
      </c>
      <c r="L67" s="120">
        <f>L59</f>
        <v>0</v>
      </c>
      <c r="M67" s="123"/>
    </row>
    <row r="68" spans="1:15" s="39" customFormat="1">
      <c r="A68" s="77"/>
      <c r="B68" s="45"/>
      <c r="C68" s="45"/>
      <c r="D68" s="45"/>
      <c r="E68" s="45"/>
      <c r="F68" s="45"/>
      <c r="G68" s="45"/>
      <c r="H68" s="46"/>
      <c r="I68" s="46"/>
      <c r="J68" s="46"/>
      <c r="K68" s="46"/>
      <c r="L68" s="27"/>
      <c r="M68" s="123"/>
    </row>
    <row r="69" spans="1:15" s="39" customFormat="1" ht="13.5" thickBot="1">
      <c r="A69" s="117" t="s">
        <v>71</v>
      </c>
      <c r="B69" s="117" t="s">
        <v>72</v>
      </c>
      <c r="C69" s="117"/>
      <c r="D69" s="117"/>
      <c r="E69" s="117"/>
      <c r="F69" s="117"/>
      <c r="G69" s="117"/>
      <c r="H69" s="118">
        <f>H51+H65</f>
        <v>28322.199079999999</v>
      </c>
      <c r="I69" s="118">
        <f>I51+I65</f>
        <v>56857.092499999999</v>
      </c>
      <c r="J69" s="118">
        <f>J51+J65</f>
        <v>57934.434349999996</v>
      </c>
      <c r="K69" s="118">
        <f>K51+K65</f>
        <v>59033.323037000009</v>
      </c>
      <c r="L69" s="118">
        <f>L63+L65+L67</f>
        <v>202147.04896699998</v>
      </c>
      <c r="M69" s="121">
        <f>L69-K69-J69-I69-H69</f>
        <v>-3.637978807091713E-11</v>
      </c>
      <c r="N69" s="62" t="s">
        <v>26</v>
      </c>
      <c r="O69" s="38" t="s">
        <v>26</v>
      </c>
    </row>
    <row r="70" spans="1:15" s="39" customFormat="1" ht="15">
      <c r="B70" s="47"/>
      <c r="C70" s="47"/>
      <c r="D70" s="47"/>
      <c r="E70" s="47"/>
      <c r="F70" s="47"/>
      <c r="G70" s="47"/>
      <c r="H70" s="48"/>
      <c r="I70" s="48"/>
      <c r="J70" s="48"/>
      <c r="K70" s="48"/>
      <c r="L70" s="49"/>
      <c r="N70" s="62" t="s">
        <v>26</v>
      </c>
      <c r="O70" s="38" t="s">
        <v>26</v>
      </c>
    </row>
    <row r="71" spans="1:15" s="39" customFormat="1">
      <c r="B71" s="39" t="s">
        <v>26</v>
      </c>
      <c r="C71" s="2"/>
      <c r="D71" s="2"/>
      <c r="E71" s="2"/>
      <c r="F71" s="2"/>
      <c r="G71" s="2"/>
      <c r="H71" s="3"/>
      <c r="I71" s="3"/>
      <c r="J71" s="3"/>
      <c r="K71" s="3"/>
      <c r="L71" s="38" t="s">
        <v>26</v>
      </c>
      <c r="M71" s="39" t="s">
        <v>26</v>
      </c>
    </row>
    <row r="72" spans="1:15">
      <c r="B72" s="19"/>
      <c r="C72" s="19"/>
      <c r="D72" s="19"/>
      <c r="E72" s="19"/>
      <c r="F72" s="19"/>
      <c r="G72" s="19"/>
      <c r="H72" s="27"/>
      <c r="I72" s="27"/>
      <c r="J72" s="27"/>
      <c r="K72" s="27"/>
      <c r="L72" s="27"/>
    </row>
    <row r="73" spans="1:15">
      <c r="B73" s="50" t="s">
        <v>26</v>
      </c>
      <c r="C73" s="51"/>
      <c r="D73" s="51"/>
      <c r="E73" s="51"/>
      <c r="F73" s="51"/>
      <c r="G73" s="51"/>
      <c r="H73" s="52"/>
      <c r="I73" s="52"/>
      <c r="J73" s="52"/>
      <c r="K73" s="52"/>
      <c r="L73" s="52" t="s">
        <v>26</v>
      </c>
    </row>
    <row r="74" spans="1:15">
      <c r="B74" s="53" t="s">
        <v>26</v>
      </c>
      <c r="C74" s="53"/>
      <c r="D74" s="53"/>
      <c r="E74" s="53"/>
      <c r="F74" s="53"/>
      <c r="G74" s="53"/>
      <c r="H74" s="54"/>
      <c r="I74" s="54"/>
      <c r="J74" s="54"/>
      <c r="K74" s="54"/>
      <c r="L74" s="54"/>
    </row>
    <row r="82" spans="2:11">
      <c r="J82" s="55"/>
      <c r="K82" s="55"/>
    </row>
    <row r="83" spans="2:11">
      <c r="J83" s="55"/>
      <c r="K83" s="55"/>
    </row>
    <row r="84" spans="2:11">
      <c r="B84" s="2" t="s">
        <v>26</v>
      </c>
      <c r="H84" s="3" t="s">
        <v>26</v>
      </c>
      <c r="J84" s="55" t="s">
        <v>26</v>
      </c>
      <c r="K84" s="55"/>
    </row>
    <row r="98" spans="8:12">
      <c r="I98" s="56"/>
    </row>
    <row r="99" spans="8:12">
      <c r="H99" s="57"/>
      <c r="I99" s="56"/>
    </row>
    <row r="100" spans="8:12">
      <c r="H100" s="57"/>
      <c r="I100" s="56"/>
    </row>
    <row r="101" spans="8:12">
      <c r="I101" s="56"/>
    </row>
    <row r="102" spans="8:12">
      <c r="I102" s="56"/>
      <c r="L102" s="38"/>
    </row>
    <row r="103" spans="8:12">
      <c r="I103" s="56"/>
    </row>
    <row r="133" spans="2:12">
      <c r="B133" s="3"/>
      <c r="H133" s="2"/>
      <c r="I133" s="2"/>
      <c r="J133" s="2"/>
      <c r="K133" s="2"/>
      <c r="L133" s="2"/>
    </row>
    <row r="134" spans="2:12">
      <c r="B134" s="3"/>
      <c r="H134" s="2"/>
      <c r="I134" s="2"/>
      <c r="J134" s="2"/>
      <c r="K134" s="2"/>
      <c r="L134" s="2"/>
    </row>
    <row r="135" spans="2:12">
      <c r="B135" s="3"/>
      <c r="H135" s="2"/>
      <c r="I135" s="2"/>
      <c r="J135" s="2"/>
      <c r="K135" s="2"/>
      <c r="L135" s="2"/>
    </row>
    <row r="136" spans="2:12">
      <c r="B136" s="3"/>
      <c r="H136" s="2"/>
      <c r="I136" s="2"/>
      <c r="J136" s="2"/>
      <c r="K136" s="2"/>
      <c r="L136" s="2"/>
    </row>
    <row r="137" spans="2:12">
      <c r="B137" s="3"/>
      <c r="H137" s="2"/>
      <c r="I137" s="2"/>
      <c r="J137" s="2"/>
      <c r="K137" s="2"/>
      <c r="L137" s="2"/>
    </row>
    <row r="138" spans="2:12">
      <c r="B138" s="3"/>
      <c r="H138" s="2"/>
      <c r="I138" s="2"/>
      <c r="J138" s="2"/>
      <c r="K138" s="2"/>
      <c r="L138" s="2"/>
    </row>
    <row r="139" spans="2:12">
      <c r="B139" s="3"/>
      <c r="H139" s="2"/>
      <c r="I139" s="2"/>
      <c r="J139" s="2"/>
      <c r="K139" s="2"/>
      <c r="L139" s="2"/>
    </row>
    <row r="140" spans="2:12">
      <c r="B140" s="3"/>
      <c r="H140" s="2"/>
      <c r="I140" s="2"/>
      <c r="J140" s="2"/>
      <c r="K140" s="2"/>
      <c r="L140" s="2"/>
    </row>
    <row r="141" spans="2:12">
      <c r="B141" s="3"/>
      <c r="H141" s="2"/>
      <c r="I141" s="2"/>
      <c r="J141" s="2"/>
      <c r="K141" s="2"/>
      <c r="L141" s="2"/>
    </row>
    <row r="142" spans="2:12">
      <c r="B142" s="3"/>
      <c r="H142" s="2"/>
      <c r="I142" s="2"/>
      <c r="J142" s="2"/>
      <c r="K142" s="2"/>
      <c r="L142" s="2"/>
    </row>
    <row r="143" spans="2:12">
      <c r="B143" s="3"/>
      <c r="H143" s="2"/>
      <c r="I143" s="2"/>
      <c r="J143" s="2"/>
      <c r="K143" s="2"/>
      <c r="L143" s="2"/>
    </row>
    <row r="144" spans="2:12">
      <c r="B144" s="3"/>
      <c r="H144" s="2"/>
      <c r="I144" s="2"/>
      <c r="J144" s="2"/>
      <c r="K144" s="2"/>
      <c r="L144" s="2"/>
    </row>
    <row r="145" spans="2:12">
      <c r="B145" s="3"/>
      <c r="H145" s="2"/>
      <c r="I145" s="2"/>
      <c r="J145" s="2"/>
      <c r="K145" s="2"/>
      <c r="L145" s="2"/>
    </row>
    <row r="146" spans="2:12">
      <c r="B146" s="3"/>
      <c r="H146" s="2"/>
      <c r="I146" s="2"/>
      <c r="J146" s="2"/>
      <c r="K146" s="2"/>
      <c r="L146" s="2"/>
    </row>
    <row r="147" spans="2:12">
      <c r="B147" s="3"/>
      <c r="H147" s="2"/>
      <c r="I147" s="2"/>
      <c r="J147" s="2"/>
      <c r="K147" s="2"/>
      <c r="L147" s="2"/>
    </row>
  </sheetData>
  <mergeCells count="3">
    <mergeCell ref="B54:L55"/>
    <mergeCell ref="B61:L62"/>
    <mergeCell ref="H4:K4"/>
  </mergeCells>
  <printOptions horizontalCentered="1"/>
  <pageMargins left="0.23622047244094499" right="0.23622047244094499" top="0.74803149606299202" bottom="0.74803149606299202" header="0.23622047244094499" footer="0.511811023622047"/>
  <pageSetup scale="68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University of Idaho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Gunderson, Brittany (brittanyg@uidaho.edu)</dc:creator>
  <cp:keywords/>
  <dc:description/>
  <cp:lastModifiedBy>Eigenbrode, Sanford (sanforde@uidaho.edu)</cp:lastModifiedBy>
  <cp:revision/>
  <dcterms:created xsi:type="dcterms:W3CDTF">2024-09-19T06:53:13Z</dcterms:created>
  <dcterms:modified xsi:type="dcterms:W3CDTF">2025-01-14T20:44:55Z</dcterms:modified>
  <cp:category/>
  <cp:contentStatus/>
</cp:coreProperties>
</file>